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mes.sharrem\Downloads\"/>
    </mc:Choice>
  </mc:AlternateContent>
  <xr:revisionPtr revIDLastSave="0" documentId="8_{4E23BB33-6F51-4764-BF3A-7E9D5AF3F327}" xr6:coauthVersionLast="47" xr6:coauthVersionMax="47" xr10:uidLastSave="{00000000-0000-0000-0000-000000000000}"/>
  <bookViews>
    <workbookView xWindow="28680" yWindow="-16080" windowWidth="38640" windowHeight="21240" tabRatio="816" xr2:uid="{12AE1196-F42D-4E83-9828-AA5007B89EFC}"/>
  </bookViews>
  <sheets>
    <sheet name="CustomerSatisfaction" sheetId="158" r:id="rId1"/>
  </sheets>
  <definedNames>
    <definedName name="________hom1" localSheetId="0" hidden="1">{#N/A,#N/A,FALSE,"Assessment";#N/A,#N/A,FALSE,"Staffing";#N/A,#N/A,FALSE,"Hires";#N/A,#N/A,FALSE,"Assumptions"}</definedName>
    <definedName name="________hom1" hidden="1">{#N/A,#N/A,FALSE,"Assessment";#N/A,#N/A,FALSE,"Staffing";#N/A,#N/A,FALSE,"Hires";#N/A,#N/A,FALSE,"Assumptions"}</definedName>
    <definedName name="________hom1_1" hidden="1">{#N/A,#N/A,FALSE,"Assessment";#N/A,#N/A,FALSE,"Staffing";#N/A,#N/A,FALSE,"Hires";#N/A,#N/A,FALSE,"Assumptions"}</definedName>
    <definedName name="________hom1_2" hidden="1">{#N/A,#N/A,FALSE,"Assessment";#N/A,#N/A,FALSE,"Staffing";#N/A,#N/A,FALSE,"Hires";#N/A,#N/A,FALSE,"Assumptions"}</definedName>
    <definedName name="________hom1_3" hidden="1">{#N/A,#N/A,FALSE,"Assessment";#N/A,#N/A,FALSE,"Staffing";#N/A,#N/A,FALSE,"Hires";#N/A,#N/A,FALSE,"Assumptions"}</definedName>
    <definedName name="________hom1_4" hidden="1">{#N/A,#N/A,FALSE,"Assessment";#N/A,#N/A,FALSE,"Staffing";#N/A,#N/A,FALSE,"Hires";#N/A,#N/A,FALSE,"Assumptions"}</definedName>
    <definedName name="________k1" localSheetId="0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1_1" hidden="1">{#N/A,#N/A,FALSE,"Assessment";#N/A,#N/A,FALSE,"Staffing";#N/A,#N/A,FALSE,"Hires";#N/A,#N/A,FALSE,"Assumptions"}</definedName>
    <definedName name="________k1_2" hidden="1">{#N/A,#N/A,FALSE,"Assessment";#N/A,#N/A,FALSE,"Staffing";#N/A,#N/A,FALSE,"Hires";#N/A,#N/A,FALSE,"Assumptions"}</definedName>
    <definedName name="________k1_3" hidden="1">{#N/A,#N/A,FALSE,"Assessment";#N/A,#N/A,FALSE,"Staffing";#N/A,#N/A,FALSE,"Hires";#N/A,#N/A,FALSE,"Assumptions"}</definedName>
    <definedName name="________k1_4" hidden="1">{#N/A,#N/A,FALSE,"Assessment";#N/A,#N/A,FALSE,"Staffing";#N/A,#N/A,FALSE,"Hires";#N/A,#N/A,FALSE,"Assumptions"}</definedName>
    <definedName name="________kk1" localSheetId="0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1_1" hidden="1">{#N/A,#N/A,FALSE,"Assessment";#N/A,#N/A,FALSE,"Staffing";#N/A,#N/A,FALSE,"Hires";#N/A,#N/A,FALSE,"Assumptions"}</definedName>
    <definedName name="________kk1_2" hidden="1">{#N/A,#N/A,FALSE,"Assessment";#N/A,#N/A,FALSE,"Staffing";#N/A,#N/A,FALSE,"Hires";#N/A,#N/A,FALSE,"Assumptions"}</definedName>
    <definedName name="________kk1_3" hidden="1">{#N/A,#N/A,FALSE,"Assessment";#N/A,#N/A,FALSE,"Staffing";#N/A,#N/A,FALSE,"Hires";#N/A,#N/A,FALSE,"Assumptions"}</definedName>
    <definedName name="________kk1_4" hidden="1">{#N/A,#N/A,FALSE,"Assessment";#N/A,#N/A,FALSE,"Staffing";#N/A,#N/A,FALSE,"Hires";#N/A,#N/A,FALSE,"Assumptions"}</definedName>
    <definedName name="________KKK1" localSheetId="0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KKK1_1" hidden="1">{#N/A,#N/A,FALSE,"Assessment";#N/A,#N/A,FALSE,"Staffing";#N/A,#N/A,FALSE,"Hires";#N/A,#N/A,FALSE,"Assumptions"}</definedName>
    <definedName name="________KKK1_2" hidden="1">{#N/A,#N/A,FALSE,"Assessment";#N/A,#N/A,FALSE,"Staffing";#N/A,#N/A,FALSE,"Hires";#N/A,#N/A,FALSE,"Assumptions"}</definedName>
    <definedName name="________KKK1_3" hidden="1">{#N/A,#N/A,FALSE,"Assessment";#N/A,#N/A,FALSE,"Staffing";#N/A,#N/A,FALSE,"Hires";#N/A,#N/A,FALSE,"Assumptions"}</definedName>
    <definedName name="________KKK1_4" hidden="1">{#N/A,#N/A,FALSE,"Assessment";#N/A,#N/A,FALSE,"Staffing";#N/A,#N/A,FALSE,"Hires";#N/A,#N/A,FALSE,"Assumptions"}</definedName>
    <definedName name="________w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localSheetId="0" hidden="1">{"holdco",#N/A,FALSE,"Summary Financials";"holdco",#N/A,FALSE,"Summary Financials"}</definedName>
    <definedName name="________wr9" hidden="1">{"holdco",#N/A,FALSE,"Summary Financials";"holdco",#N/A,FALSE,"Summary Financials"}</definedName>
    <definedName name="________wr9_1" hidden="1">{"holdco",#N/A,FALSE,"Summary Financials";"holdco",#N/A,FALSE,"Summary Financials"}</definedName>
    <definedName name="________wr9_2" hidden="1">{"holdco",#N/A,FALSE,"Summary Financials";"holdco",#N/A,FALSE,"Summary Financials"}</definedName>
    <definedName name="________wr9_3" hidden="1">{"holdco",#N/A,FALSE,"Summary Financials";"holdco",#N/A,FALSE,"Summary Financials"}</definedName>
    <definedName name="________wr9_4" hidden="1">{"holdco",#N/A,FALSE,"Summary Financials";"holdco",#N/A,FALSE,"Summary Financials"}</definedName>
    <definedName name="________wrn1" localSheetId="0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1_1" hidden="1">{"holdco",#N/A,FALSE,"Summary Financials";"holdco",#N/A,FALSE,"Summary Financials"}</definedName>
    <definedName name="________wrn1_2" hidden="1">{"holdco",#N/A,FALSE,"Summary Financials";"holdco",#N/A,FALSE,"Summary Financials"}</definedName>
    <definedName name="________wrn1_3" hidden="1">{"holdco",#N/A,FALSE,"Summary Financials";"holdco",#N/A,FALSE,"Summary Financials"}</definedName>
    <definedName name="________wrn1_4" hidden="1">{"holdco",#N/A,FALSE,"Summary Financials";"holdco",#N/A,FALSE,"Summary Financials"}</definedName>
    <definedName name="________wrn2" localSheetId="0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2_1" hidden="1">{"holdco",#N/A,FALSE,"Summary Financials";"holdco",#N/A,FALSE,"Summary Financials"}</definedName>
    <definedName name="________wrn2_2" hidden="1">{"holdco",#N/A,FALSE,"Summary Financials";"holdco",#N/A,FALSE,"Summary Financials"}</definedName>
    <definedName name="________wrn2_3" hidden="1">{"holdco",#N/A,FALSE,"Summary Financials";"holdco",#N/A,FALSE,"Summary Financials"}</definedName>
    <definedName name="________wrn2_4" hidden="1">{"holdco",#N/A,FALSE,"Summary Financials";"holdco",#N/A,FALSE,"Summary Financials"}</definedName>
    <definedName name="________wrn3" localSheetId="0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3_1" hidden="1">{"holdco",#N/A,FALSE,"Summary Financials";"holdco",#N/A,FALSE,"Summary Financials"}</definedName>
    <definedName name="________wrn3_2" hidden="1">{"holdco",#N/A,FALSE,"Summary Financials";"holdco",#N/A,FALSE,"Summary Financials"}</definedName>
    <definedName name="________wrn3_3" hidden="1">{"holdco",#N/A,FALSE,"Summary Financials";"holdco",#N/A,FALSE,"Summary Financials"}</definedName>
    <definedName name="________wrn3_4" hidden="1">{"holdco",#N/A,FALSE,"Summary Financials";"holdco",#N/A,FALSE,"Summary Financials"}</definedName>
    <definedName name="___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localSheetId="0" hidden="1">{"holdco",#N/A,FALSE,"Summary Financials";"holdco",#N/A,FALSE,"Summary Financials"}</definedName>
    <definedName name="________wrn8" hidden="1">{"holdco",#N/A,FALSE,"Summary Financials";"holdco",#N/A,FALSE,"Summary Financials"}</definedName>
    <definedName name="________wrn8_1" hidden="1">{"holdco",#N/A,FALSE,"Summary Financials";"holdco",#N/A,FALSE,"Summary Financials"}</definedName>
    <definedName name="________wrn8_2" hidden="1">{"holdco",#N/A,FALSE,"Summary Financials";"holdco",#N/A,FALSE,"Summary Financials"}</definedName>
    <definedName name="________wrn8_3" hidden="1">{"holdco",#N/A,FALSE,"Summary Financials";"holdco",#N/A,FALSE,"Summary Financials"}</definedName>
    <definedName name="________wrn8_4" hidden="1">{"holdco",#N/A,FALSE,"Summary Financials";"holdco",#N/A,FALSE,"Summary Financials"}</definedName>
    <definedName name="_______bb2" localSheetId="0" hidden="1">{#N/A,#N/A,FALSE,"PRJCTED MNTHLY QTY's"}</definedName>
    <definedName name="_______bb2" hidden="1">{#N/A,#N/A,FALSE,"PRJCTED MNTHLY QTY's"}</definedName>
    <definedName name="_______bb2_1" hidden="1">{#N/A,#N/A,FALSE,"PRJCTED MNTHLY QTY's"}</definedName>
    <definedName name="_______bb2_2" hidden="1">{#N/A,#N/A,FALSE,"PRJCTED MNTHLY QTY's"}</definedName>
    <definedName name="_______bb2_3" hidden="1">{#N/A,#N/A,FALSE,"PRJCTED MNTHLY QTY's"}</definedName>
    <definedName name="_______bb2_4" hidden="1">{#N/A,#N/A,FALSE,"PRJCTED MNTHLY QTY's"}</definedName>
    <definedName name="_______Lee5" localSheetId="0" hidden="1">{#VALUE!,#N/A,FALSE,0}</definedName>
    <definedName name="_______Lee5" hidden="1">{#VALUE!,#N/A,FALSE,0}</definedName>
    <definedName name="_______Lee5_1" hidden="1">{#VALUE!,#N/A,FALSE,0}</definedName>
    <definedName name="_______Lee5_2" hidden="1">{#VALUE!,#N/A,FALSE,0}</definedName>
    <definedName name="_______Lee5_3" hidden="1">{#VALUE!,#N/A,FALSE,0}</definedName>
    <definedName name="_______Lee5_4" hidden="1">{#VALUE!,#N/A,FALSE,0}</definedName>
    <definedName name="______hom1" localSheetId="0" hidden="1">{#N/A,#N/A,FALSE,"Assessment";#N/A,#N/A,FALSE,"Staffing";#N/A,#N/A,FALSE,"Hires";#N/A,#N/A,FALSE,"Assumptions"}</definedName>
    <definedName name="______hom1" hidden="1">{#N/A,#N/A,FALSE,"Assessment";#N/A,#N/A,FALSE,"Staffing";#N/A,#N/A,FALSE,"Hires";#N/A,#N/A,FALSE,"Assumptions"}</definedName>
    <definedName name="______hom1_1" hidden="1">{#N/A,#N/A,FALSE,"Assessment";#N/A,#N/A,FALSE,"Staffing";#N/A,#N/A,FALSE,"Hires";#N/A,#N/A,FALSE,"Assumptions"}</definedName>
    <definedName name="______hom1_2" hidden="1">{#N/A,#N/A,FALSE,"Assessment";#N/A,#N/A,FALSE,"Staffing";#N/A,#N/A,FALSE,"Hires";#N/A,#N/A,FALSE,"Assumptions"}</definedName>
    <definedName name="______hom1_3" hidden="1">{#N/A,#N/A,FALSE,"Assessment";#N/A,#N/A,FALSE,"Staffing";#N/A,#N/A,FALSE,"Hires";#N/A,#N/A,FALSE,"Assumptions"}</definedName>
    <definedName name="______hom1_4" hidden="1">{#N/A,#N/A,FALSE,"Assessment";#N/A,#N/A,FALSE,"Staffing";#N/A,#N/A,FALSE,"Hires";#N/A,#N/A,FALSE,"Assumptions"}</definedName>
    <definedName name="______k1" localSheetId="0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1_1" hidden="1">{#N/A,#N/A,FALSE,"Assessment";#N/A,#N/A,FALSE,"Staffing";#N/A,#N/A,FALSE,"Hires";#N/A,#N/A,FALSE,"Assumptions"}</definedName>
    <definedName name="______k1_2" hidden="1">{#N/A,#N/A,FALSE,"Assessment";#N/A,#N/A,FALSE,"Staffing";#N/A,#N/A,FALSE,"Hires";#N/A,#N/A,FALSE,"Assumptions"}</definedName>
    <definedName name="______k1_3" hidden="1">{#N/A,#N/A,FALSE,"Assessment";#N/A,#N/A,FALSE,"Staffing";#N/A,#N/A,FALSE,"Hires";#N/A,#N/A,FALSE,"Assumptions"}</definedName>
    <definedName name="______k1_4" hidden="1">{#N/A,#N/A,FALSE,"Assessment";#N/A,#N/A,FALSE,"Staffing";#N/A,#N/A,FALSE,"Hires";#N/A,#N/A,FALSE,"Assumptions"}</definedName>
    <definedName name="______kk1" localSheetId="0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1_1" hidden="1">{#N/A,#N/A,FALSE,"Assessment";#N/A,#N/A,FALSE,"Staffing";#N/A,#N/A,FALSE,"Hires";#N/A,#N/A,FALSE,"Assumptions"}</definedName>
    <definedName name="______kk1_2" hidden="1">{#N/A,#N/A,FALSE,"Assessment";#N/A,#N/A,FALSE,"Staffing";#N/A,#N/A,FALSE,"Hires";#N/A,#N/A,FALSE,"Assumptions"}</definedName>
    <definedName name="______kk1_3" hidden="1">{#N/A,#N/A,FALSE,"Assessment";#N/A,#N/A,FALSE,"Staffing";#N/A,#N/A,FALSE,"Hires";#N/A,#N/A,FALSE,"Assumptions"}</definedName>
    <definedName name="______kk1_4" hidden="1">{#N/A,#N/A,FALSE,"Assessment";#N/A,#N/A,FALSE,"Staffing";#N/A,#N/A,FALSE,"Hires";#N/A,#N/A,FALSE,"Assumptions"}</definedName>
    <definedName name="______KKK1" localSheetId="0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KKK1_1" hidden="1">{#N/A,#N/A,FALSE,"Assessment";#N/A,#N/A,FALSE,"Staffing";#N/A,#N/A,FALSE,"Hires";#N/A,#N/A,FALSE,"Assumptions"}</definedName>
    <definedName name="______KKK1_2" hidden="1">{#N/A,#N/A,FALSE,"Assessment";#N/A,#N/A,FALSE,"Staffing";#N/A,#N/A,FALSE,"Hires";#N/A,#N/A,FALSE,"Assumptions"}</definedName>
    <definedName name="______KKK1_3" hidden="1">{#N/A,#N/A,FALSE,"Assessment";#N/A,#N/A,FALSE,"Staffing";#N/A,#N/A,FALSE,"Hires";#N/A,#N/A,FALSE,"Assumptions"}</definedName>
    <definedName name="______KKK1_4" hidden="1">{#N/A,#N/A,FALSE,"Assessment";#N/A,#N/A,FALSE,"Staffing";#N/A,#N/A,FALSE,"Hires";#N/A,#N/A,FALSE,"Assumptions"}</definedName>
    <definedName name="______w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localSheetId="0" hidden="1">{"holdco",#N/A,FALSE,"Summary Financials";"holdco",#N/A,FALSE,"Summary Financials"}</definedName>
    <definedName name="______wr9" hidden="1">{"holdco",#N/A,FALSE,"Summary Financials";"holdco",#N/A,FALSE,"Summary Financials"}</definedName>
    <definedName name="______wr9_1" hidden="1">{"holdco",#N/A,FALSE,"Summary Financials";"holdco",#N/A,FALSE,"Summary Financials"}</definedName>
    <definedName name="______wr9_2" hidden="1">{"holdco",#N/A,FALSE,"Summary Financials";"holdco",#N/A,FALSE,"Summary Financials"}</definedName>
    <definedName name="______wr9_3" hidden="1">{"holdco",#N/A,FALSE,"Summary Financials";"holdco",#N/A,FALSE,"Summary Financials"}</definedName>
    <definedName name="______wr9_4" hidden="1">{"holdco",#N/A,FALSE,"Summary Financials";"holdco",#N/A,FALSE,"Summary Financials"}</definedName>
    <definedName name="______wrn1" localSheetId="0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1_1" hidden="1">{"holdco",#N/A,FALSE,"Summary Financials";"holdco",#N/A,FALSE,"Summary Financials"}</definedName>
    <definedName name="______wrn1_2" hidden="1">{"holdco",#N/A,FALSE,"Summary Financials";"holdco",#N/A,FALSE,"Summary Financials"}</definedName>
    <definedName name="______wrn1_3" hidden="1">{"holdco",#N/A,FALSE,"Summary Financials";"holdco",#N/A,FALSE,"Summary Financials"}</definedName>
    <definedName name="______wrn1_4" hidden="1">{"holdco",#N/A,FALSE,"Summary Financials";"holdco",#N/A,FALSE,"Summary Financials"}</definedName>
    <definedName name="______wrn2" localSheetId="0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2_1" hidden="1">{"holdco",#N/A,FALSE,"Summary Financials";"holdco",#N/A,FALSE,"Summary Financials"}</definedName>
    <definedName name="______wrn2_2" hidden="1">{"holdco",#N/A,FALSE,"Summary Financials";"holdco",#N/A,FALSE,"Summary Financials"}</definedName>
    <definedName name="______wrn2_3" hidden="1">{"holdco",#N/A,FALSE,"Summary Financials";"holdco",#N/A,FALSE,"Summary Financials"}</definedName>
    <definedName name="______wrn2_4" hidden="1">{"holdco",#N/A,FALSE,"Summary Financials";"holdco",#N/A,FALSE,"Summary Financials"}</definedName>
    <definedName name="______wrn3" localSheetId="0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3_1" hidden="1">{"holdco",#N/A,FALSE,"Summary Financials";"holdco",#N/A,FALSE,"Summary Financials"}</definedName>
    <definedName name="______wrn3_2" hidden="1">{"holdco",#N/A,FALSE,"Summary Financials";"holdco",#N/A,FALSE,"Summary Financials"}</definedName>
    <definedName name="______wrn3_3" hidden="1">{"holdco",#N/A,FALSE,"Summary Financials";"holdco",#N/A,FALSE,"Summary Financials"}</definedName>
    <definedName name="______wrn3_4" hidden="1">{"holdco",#N/A,FALSE,"Summary Financials";"holdco",#N/A,FALSE,"Summary Financials"}</definedName>
    <definedName name="_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localSheetId="0" hidden="1">{"holdco",#N/A,FALSE,"Summary Financials";"holdco",#N/A,FALSE,"Summary Financials"}</definedName>
    <definedName name="______wrn8" hidden="1">{"holdco",#N/A,FALSE,"Summary Financials";"holdco",#N/A,FALSE,"Summary Financials"}</definedName>
    <definedName name="______wrn8_1" hidden="1">{"holdco",#N/A,FALSE,"Summary Financials";"holdco",#N/A,FALSE,"Summary Financials"}</definedName>
    <definedName name="______wrn8_2" hidden="1">{"holdco",#N/A,FALSE,"Summary Financials";"holdco",#N/A,FALSE,"Summary Financials"}</definedName>
    <definedName name="______wrn8_3" hidden="1">{"holdco",#N/A,FALSE,"Summary Financials";"holdco",#N/A,FALSE,"Summary Financials"}</definedName>
    <definedName name="______wrn8_4" hidden="1">{"holdco",#N/A,FALSE,"Summary Financials";"holdco",#N/A,FALSE,"Summary Financials"}</definedName>
    <definedName name="_____KKK1" localSheetId="0" hidden="1">{#N/A,#N/A,FALSE,"Assessment";#N/A,#N/A,FALSE,"Staffing";#N/A,#N/A,FALSE,"Hires";#N/A,#N/A,FALSE,"Assumptions"}</definedName>
    <definedName name="_____KKK1" hidden="1">{#N/A,#N/A,FALSE,"Assessment";#N/A,#N/A,FALSE,"Staffing";#N/A,#N/A,FALSE,"Hires";#N/A,#N/A,FALSE,"Assumptions"}</definedName>
    <definedName name="_____KKK1_1" hidden="1">{#N/A,#N/A,FALSE,"Assessment";#N/A,#N/A,FALSE,"Staffing";#N/A,#N/A,FALSE,"Hires";#N/A,#N/A,FALSE,"Assumptions"}</definedName>
    <definedName name="_____KKK1_2" hidden="1">{#N/A,#N/A,FALSE,"Assessment";#N/A,#N/A,FALSE,"Staffing";#N/A,#N/A,FALSE,"Hires";#N/A,#N/A,FALSE,"Assumptions"}</definedName>
    <definedName name="_____KKK1_3" hidden="1">{#N/A,#N/A,FALSE,"Assessment";#N/A,#N/A,FALSE,"Staffing";#N/A,#N/A,FALSE,"Hires";#N/A,#N/A,FALSE,"Assumptions"}</definedName>
    <definedName name="_____KKK1_4" hidden="1">{#N/A,#N/A,FALSE,"Assessment";#N/A,#N/A,FALSE,"Staffing";#N/A,#N/A,FALSE,"Hires";#N/A,#N/A,FALSE,"Assumptions"}</definedName>
    <definedName name="_____wrn1" localSheetId="0" hidden="1">{"holdco",#N/A,FALSE,"Summary Financials";"holdco",#N/A,FALSE,"Summary Financials"}</definedName>
    <definedName name="_____wrn1" hidden="1">{"holdco",#N/A,FALSE,"Summary Financials";"holdco",#N/A,FALSE,"Summary Financials"}</definedName>
    <definedName name="_____wrn1_1" hidden="1">{"holdco",#N/A,FALSE,"Summary Financials";"holdco",#N/A,FALSE,"Summary Financials"}</definedName>
    <definedName name="_____wrn1_2" hidden="1">{"holdco",#N/A,FALSE,"Summary Financials";"holdco",#N/A,FALSE,"Summary Financials"}</definedName>
    <definedName name="_____wrn1_3" hidden="1">{"holdco",#N/A,FALSE,"Summary Financials";"holdco",#N/A,FALSE,"Summary Financials"}</definedName>
    <definedName name="_____wrn1_4" hidden="1">{"holdco",#N/A,FALSE,"Summary Financials";"holdco",#N/A,FALSE,"Summary Financials"}</definedName>
    <definedName name="_____wrn2" localSheetId="0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2_1" hidden="1">{"holdco",#N/A,FALSE,"Summary Financials";"holdco",#N/A,FALSE,"Summary Financials"}</definedName>
    <definedName name="_____wrn2_2" hidden="1">{"holdco",#N/A,FALSE,"Summary Financials";"holdco",#N/A,FALSE,"Summary Financials"}</definedName>
    <definedName name="_____wrn2_3" hidden="1">{"holdco",#N/A,FALSE,"Summary Financials";"holdco",#N/A,FALSE,"Summary Financials"}</definedName>
    <definedName name="_____wrn2_4" hidden="1">{"holdco",#N/A,FALSE,"Summary Financials";"holdco",#N/A,FALSE,"Summary Financials"}</definedName>
    <definedName name="_____wrn3" localSheetId="0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3_1" hidden="1">{"holdco",#N/A,FALSE,"Summary Financials";"holdco",#N/A,FALSE,"Summary Financials"}</definedName>
    <definedName name="_____wrn3_2" hidden="1">{"holdco",#N/A,FALSE,"Summary Financials";"holdco",#N/A,FALSE,"Summary Financials"}</definedName>
    <definedName name="_____wrn3_3" hidden="1">{"holdco",#N/A,FALSE,"Summary Financials";"holdco",#N/A,FALSE,"Summary Financials"}</definedName>
    <definedName name="_____wrn3_4" hidden="1">{"holdco",#N/A,FALSE,"Summary Financials";"holdco",#N/A,FALSE,"Summary Financials"}</definedName>
    <definedName name="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localSheetId="0" hidden="1">{"holdco",#N/A,FALSE,"Summary Financials";"holdco",#N/A,FALSE,"Summary Financials"}</definedName>
    <definedName name="_____wrn8" hidden="1">{"holdco",#N/A,FALSE,"Summary Financials";"holdco",#N/A,FALSE,"Summary Financials"}</definedName>
    <definedName name="_____wrn8_1" hidden="1">{"holdco",#N/A,FALSE,"Summary Financials";"holdco",#N/A,FALSE,"Summary Financials"}</definedName>
    <definedName name="_____wrn8_2" hidden="1">{"holdco",#N/A,FALSE,"Summary Financials";"holdco",#N/A,FALSE,"Summary Financials"}</definedName>
    <definedName name="_____wrn8_3" hidden="1">{"holdco",#N/A,FALSE,"Summary Financials";"holdco",#N/A,FALSE,"Summary Financials"}</definedName>
    <definedName name="_____wrn8_4" hidden="1">{"holdco",#N/A,FALSE,"Summary Financials";"holdco",#N/A,FALSE,"Summary Financials"}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_FDS_HYPERLINK_TOGGLE_STATE__" hidden="1">"ON"</definedName>
    <definedName name="__hom1" localSheetId="0" hidden="1">{#N/A,#N/A,FALSE,"Assessment";#N/A,#N/A,FALSE,"Staffing";#N/A,#N/A,FALSE,"Hires";#N/A,#N/A,FALSE,"Assumptions"}</definedName>
    <definedName name="__hom1" hidden="1">{#N/A,#N/A,FALSE,"Assessment";#N/A,#N/A,FALSE,"Staffing";#N/A,#N/A,FALSE,"Hires";#N/A,#N/A,FALSE,"Assumptions"}</definedName>
    <definedName name="__hom1_1" hidden="1">{#N/A,#N/A,FALSE,"Assessment";#N/A,#N/A,FALSE,"Staffing";#N/A,#N/A,FALSE,"Hires";#N/A,#N/A,FALSE,"Assumptions"}</definedName>
    <definedName name="__hom1_2" hidden="1">{#N/A,#N/A,FALSE,"Assessment";#N/A,#N/A,FALSE,"Staffing";#N/A,#N/A,FALSE,"Hires";#N/A,#N/A,FALSE,"Assumptions"}</definedName>
    <definedName name="__hom1_3" hidden="1">{#N/A,#N/A,FALSE,"Assessment";#N/A,#N/A,FALSE,"Staffing";#N/A,#N/A,FALSE,"Hires";#N/A,#N/A,FALSE,"Assumptions"}</definedName>
    <definedName name="__hom1_4" hidden="1">{#N/A,#N/A,FALSE,"Assessment";#N/A,#N/A,FALSE,"Staffing";#N/A,#N/A,FALSE,"Hires";#N/A,#N/A,FALSE,"Assumptions"}</definedName>
    <definedName name="__IntlFixup" hidden="1">TRUE</definedName>
    <definedName name="__kk1" localSheetId="0" hidden="1">{#N/A,#N/A,FALSE,"Assessment";#N/A,#N/A,FALSE,"Staffing";#N/A,#N/A,FALSE,"Hires";#N/A,#N/A,FALSE,"Assumptions"}</definedName>
    <definedName name="__kk1" hidden="1">{#N/A,#N/A,FALSE,"Assessment";#N/A,#N/A,FALSE,"Staffing";#N/A,#N/A,FALSE,"Hires";#N/A,#N/A,FALSE,"Assumptions"}</definedName>
    <definedName name="__kk1_1" hidden="1">{#N/A,#N/A,FALSE,"Assessment";#N/A,#N/A,FALSE,"Staffing";#N/A,#N/A,FALSE,"Hires";#N/A,#N/A,FALSE,"Assumptions"}</definedName>
    <definedName name="__kk1_2" hidden="1">{#N/A,#N/A,FALSE,"Assessment";#N/A,#N/A,FALSE,"Staffing";#N/A,#N/A,FALSE,"Hires";#N/A,#N/A,FALSE,"Assumptions"}</definedName>
    <definedName name="__kk1_3" hidden="1">{#N/A,#N/A,FALSE,"Assessment";#N/A,#N/A,FALSE,"Staffing";#N/A,#N/A,FALSE,"Hires";#N/A,#N/A,FALSE,"Assumptions"}</definedName>
    <definedName name="__kk1_4" hidden="1">{#N/A,#N/A,FALSE,"Assessment";#N/A,#N/A,FALSE,"Staffing";#N/A,#N/A,FALSE,"Hires";#N/A,#N/A,FALSE,"Assumptions"}</definedName>
    <definedName name="__KKK1" localSheetId="0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KKK1_1" hidden="1">{#N/A,#N/A,FALSE,"Assessment";#N/A,#N/A,FALSE,"Staffing";#N/A,#N/A,FALSE,"Hires";#N/A,#N/A,FALSE,"Assumptions"}</definedName>
    <definedName name="__KKK1_2" hidden="1">{#N/A,#N/A,FALSE,"Assessment";#N/A,#N/A,FALSE,"Staffing";#N/A,#N/A,FALSE,"Hires";#N/A,#N/A,FALSE,"Assumptions"}</definedName>
    <definedName name="__KKK1_3" hidden="1">{#N/A,#N/A,FALSE,"Assessment";#N/A,#N/A,FALSE,"Staffing";#N/A,#N/A,FALSE,"Hires";#N/A,#N/A,FALSE,"Assumptions"}</definedName>
    <definedName name="__KKK1_4" hidden="1">{#N/A,#N/A,FALSE,"Assessment";#N/A,#N/A,FALSE,"Staffing";#N/A,#N/A,FALSE,"Hires";#N/A,#N/A,FALSE,"Assumptions"}</definedName>
    <definedName name="__wrn1" localSheetId="0" hidden="1">{"holdco",#N/A,FALSE,"Summary Financials";"holdco",#N/A,FALSE,"Summary Financials"}</definedName>
    <definedName name="__wrn1" hidden="1">{"holdco",#N/A,FALSE,"Summary Financials";"holdco",#N/A,FALSE,"Summary Financials"}</definedName>
    <definedName name="__wrn1_1" hidden="1">{"holdco",#N/A,FALSE,"Summary Financials";"holdco",#N/A,FALSE,"Summary Financials"}</definedName>
    <definedName name="__wrn1_2" hidden="1">{"holdco",#N/A,FALSE,"Summary Financials";"holdco",#N/A,FALSE,"Summary Financials"}</definedName>
    <definedName name="__wrn1_3" hidden="1">{"holdco",#N/A,FALSE,"Summary Financials";"holdco",#N/A,FALSE,"Summary Financials"}</definedName>
    <definedName name="__wrn1_4" hidden="1">{"holdco",#N/A,FALSE,"Summary Financials";"holdco",#N/A,FALSE,"Summary Financials"}</definedName>
    <definedName name="__wrn2" localSheetId="0" hidden="1">{"holdco",#N/A,FALSE,"Summary Financials";"holdco",#N/A,FALSE,"Summary Financials"}</definedName>
    <definedName name="__wrn2" hidden="1">{"holdco",#N/A,FALSE,"Summary Financials";"holdco",#N/A,FALSE,"Summary Financials"}</definedName>
    <definedName name="__wrn2_1" hidden="1">{"holdco",#N/A,FALSE,"Summary Financials";"holdco",#N/A,FALSE,"Summary Financials"}</definedName>
    <definedName name="__wrn2_2" hidden="1">{"holdco",#N/A,FALSE,"Summary Financials";"holdco",#N/A,FALSE,"Summary Financials"}</definedName>
    <definedName name="__wrn2_3" hidden="1">{"holdco",#N/A,FALSE,"Summary Financials";"holdco",#N/A,FALSE,"Summary Financials"}</definedName>
    <definedName name="__wrn2_4" hidden="1">{"holdco",#N/A,FALSE,"Summary Financials";"holdco",#N/A,FALSE,"Summary Financials"}</definedName>
    <definedName name="__wrn3" localSheetId="0" hidden="1">{"holdco",#N/A,FALSE,"Summary Financials";"holdco",#N/A,FALSE,"Summary Financials"}</definedName>
    <definedName name="__wrn3" hidden="1">{"holdco",#N/A,FALSE,"Summary Financials";"holdco",#N/A,FALSE,"Summary Financials"}</definedName>
    <definedName name="__wrn3_1" hidden="1">{"holdco",#N/A,FALSE,"Summary Financials";"holdco",#N/A,FALSE,"Summary Financials"}</definedName>
    <definedName name="__wrn3_2" hidden="1">{"holdco",#N/A,FALSE,"Summary Financials";"holdco",#N/A,FALSE,"Summary Financials"}</definedName>
    <definedName name="__wrn3_3" hidden="1">{"holdco",#N/A,FALSE,"Summary Financials";"holdco",#N/A,FALSE,"Summary Financials"}</definedName>
    <definedName name="__wrn3_4" hidden="1">{"holdco",#N/A,FALSE,"Summary Financials";"holdco",#N/A,FALSE,"Summary Financials"}</definedName>
    <definedName name="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localSheetId="0" hidden="1">{"holdco",#N/A,FALSE,"Summary Financials";"holdco",#N/A,FALSE,"Summary Financials"}</definedName>
    <definedName name="__wrn8" hidden="1">{"holdco",#N/A,FALSE,"Summary Financials";"holdco",#N/A,FALSE,"Summary Financials"}</definedName>
    <definedName name="__wrn8_1" hidden="1">{"holdco",#N/A,FALSE,"Summary Financials";"holdco",#N/A,FALSE,"Summary Financials"}</definedName>
    <definedName name="__wrn8_2" hidden="1">{"holdco",#N/A,FALSE,"Summary Financials";"holdco",#N/A,FALSE,"Summary Financials"}</definedName>
    <definedName name="__wrn8_3" hidden="1">{"holdco",#N/A,FALSE,"Summary Financials";"holdco",#N/A,FALSE,"Summary Financials"}</definedName>
    <definedName name="__wrn8_4" hidden="1">{"holdco",#N/A,FALSE,"Summary Financials";"holdco",#N/A,FALSE,"Summary Financials"}</definedName>
    <definedName name="_139__123Graph_LBL_DCHART_3" hidden="1">#REF!</definedName>
    <definedName name="_142__123Graph_LBL_FCHART_1" hidden="1">#REF!</definedName>
    <definedName name="_143__123Graph_LBL_FCHART_3" hidden="1">#REF!</definedName>
    <definedName name="_33__123Graph_LBL_ECHART_3" hidden="1">#REF!</definedName>
    <definedName name="_34__123Graph_LBL_FCHART_1" hidden="1">#REF!</definedName>
    <definedName name="_35__123Graph_LBL_FCHART_3" hidden="1">#REF!</definedName>
    <definedName name="_49__123Graph_LBL_FCHART_1" hidden="1">#REF!</definedName>
    <definedName name="_AtRisk_FitDataRange_FIT_1011A_FBAE" hidden="1">#REF!</definedName>
    <definedName name="_AtRisk_FitDataRange_FIT_17E8C_20BD8" hidden="1">#REF!</definedName>
    <definedName name="_AtRisk_FitDataRange_FIT_1DEB0_6DB18" hidden="1">#REF!</definedName>
    <definedName name="_AtRisk_FitDataRange_FIT_2280B_45A39" hidden="1">#REF!</definedName>
    <definedName name="_AtRisk_FitDataRange_FIT_323D9_6FBA6" hidden="1">#REF!</definedName>
    <definedName name="_AtRisk_FitDataRange_FIT_365FC_67E33" hidden="1">#REF!</definedName>
    <definedName name="_AtRisk_FitDataRange_FIT_532DB_74BED" hidden="1">#REF!</definedName>
    <definedName name="_AtRisk_FitDataRange_FIT_6608D_D355B" hidden="1">#REF!</definedName>
    <definedName name="_AtRisk_FitDataRange_FIT_8286E_12734" hidden="1">#REF!</definedName>
    <definedName name="_AtRisk_FitDataRange_FIT_89C7D_AAA8F" hidden="1">#REF!</definedName>
    <definedName name="_AtRisk_FitDataRange_FIT_9455F_F06D3" hidden="1">#REF!</definedName>
    <definedName name="_AtRisk_FitDataRange_FIT_A28F9_8D09A" hidden="1">#REF!</definedName>
    <definedName name="_AtRisk_FitDataRange_FIT_A3DBD_EDC1C" hidden="1">#REF!</definedName>
    <definedName name="_AtRisk_FitDataRange_FIT_A4EA1_559A" hidden="1">#REF!</definedName>
    <definedName name="_AtRisk_FitDataRange_FIT_B45A0_D9C47" hidden="1">#REF!</definedName>
    <definedName name="_AtRisk_FitDataRange_FIT_B529B_53E7B" hidden="1">#REF!</definedName>
    <definedName name="_AtRisk_FitDataRange_FIT_B7BA1_791C6" hidden="1">#REF!</definedName>
    <definedName name="_AtRisk_FitDataRange_FIT_BDACA_CB639" hidden="1">#REF!</definedName>
    <definedName name="_AtRisk_FitDataRange_FIT_C34BA_CC8A8" hidden="1">#REF!</definedName>
    <definedName name="_AtRisk_FitDataRange_FIT_C6B51_97A11" hidden="1">#REF!</definedName>
    <definedName name="_AtRisk_FitDataRange_FIT_CCE47_9E8E0" hidden="1">#REF!</definedName>
    <definedName name="_AtRisk_FitDataRange_FIT_D042_BF427" hidden="1">#REF!</definedName>
    <definedName name="_AtRisk_FitDataRange_FIT_D76B2_3E4A4" hidden="1">#REF!</definedName>
    <definedName name="_AtRisk_FitDataRange_FIT_E287_8F623" hidden="1">#REF!</definedName>
    <definedName name="_AtRisk_FitDataRange_FIT_EF6A6_1836D" hidden="1">#REF!</definedName>
    <definedName name="_AtRisk_SimSetting_AutomaticallyGenerateReports" hidden="1">FALSE</definedName>
    <definedName name="_AtRisk_SimSetting_AutomaticResultsDisplayMode" hidden="1">3</definedName>
    <definedName name="_AtRisk_SimSetting_AutomaticResultsDisplayMode_1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7</definedName>
    <definedName name="_AtRisk_SimSetting_RandomNumberGenerator_1" hidden="1">7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"Full UCA - OHL=1.1"</definedName>
    <definedName name="_AtRisk_SimSetting_SimName002" hidden="1">"Full UCA - OHL=2.5"</definedName>
    <definedName name="_AtRisk_SimSetting_SimName003" hidden="1">"10% cut - OHL=1.1"</definedName>
    <definedName name="_AtRisk_SimSetting_SimName004" hidden="1">"10% cut - OHL=2.5"</definedName>
    <definedName name="_AtRisk_SimSetting_SimName005" hidden="1">"15% cut - OHL=1.1"</definedName>
    <definedName name="_AtRisk_SimSetting_SimName006" hidden="1">"15% cut - OHL=2.5"</definedName>
    <definedName name="_AtRisk_SimSetting_SimName007" hidden="1">"20% cut - OHL=1.1"</definedName>
    <definedName name="_AtRisk_SimSetting_SimName008" hidden="1">"20% cut - OHL=2.5"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example" hidden="1">#REF!</definedName>
    <definedName name="_Fill" hidden="1">#REF!</definedName>
    <definedName name="_Key1" localSheetId="0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hidden="1">#REF!</definedName>
    <definedName name="ACwvu.Japan_Capers_Ed_Pub." localSheetId="0" hidden="1">#REF!</definedName>
    <definedName name="ACwvu.Japan_Capers_Ed_Pub." hidden="1">#REF!</definedName>
    <definedName name="ACwvu.KJP_CC." localSheetId="0" hidden="1">#REF!</definedName>
    <definedName name="ACwvu.KJP_CC." hidden="1">#REF!</definedName>
    <definedName name="AssetClass" hidden="1">#REF!</definedName>
    <definedName name="AssetDesc" hidden="1">#REF!</definedName>
    <definedName name="b" localSheetId="0" hidden="1">{#N/A,#N/A,FALSE,"DI 2 YEAR MASTER SCHEDULE"}</definedName>
    <definedName name="b" hidden="1">{#N/A,#N/A,FALSE,"DI 2 YEAR MASTER SCHEDULE"}</definedName>
    <definedName name="bb" localSheetId="0" hidden="1">{#N/A,#N/A,FALSE,"PRJCTED MNTHLY QTY's"}</definedName>
    <definedName name="bb" hidden="1">{#N/A,#N/A,FALSE,"PRJCTED MNTHLY QTY's"}</definedName>
    <definedName name="bbbb" localSheetId="0" hidden="1">{#N/A,#N/A,FALSE,"PRJCTED QTRLY QTY's"}</definedName>
    <definedName name="bbbb" hidden="1">{#N/A,#N/A,FALSE,"PRJCTED QTRLY QTY's"}</definedName>
    <definedName name="bbbbbb" localSheetId="0" hidden="1">{#N/A,#N/A,FALSE,"PRJCTED QTRLY QTY's"}</definedName>
    <definedName name="bbbbbb" hidden="1">{#N/A,#N/A,FALSE,"PRJCTED QTRLY QTY's"}</definedName>
    <definedName name="BExEZ4HBCC06708765M8A06KCR7P" hidden="1">#N/A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localSheetId="0" hidden="1">#REF!</definedName>
    <definedName name="BLPH20" hidden="1">#REF!</definedName>
    <definedName name="BLPH200" localSheetId="0" hidden="1">#REF!</definedName>
    <definedName name="BLPH200" hidden="1">#REF!</definedName>
    <definedName name="BLPH201" localSheetId="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localSheetId="0" hidden="1">#REF!</definedName>
    <definedName name="BLPH210" hidden="1">#REF!</definedName>
    <definedName name="BLPH211" localSheetId="0" hidden="1">#REF!</definedName>
    <definedName name="BLPH211" hidden="1">#REF!</definedName>
    <definedName name="BLPH212" localSheetId="0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#REF!</definedName>
    <definedName name="BLPH220" localSheetId="0" hidden="1">#REF!</definedName>
    <definedName name="BLPH220" hidden="1">#REF!</definedName>
    <definedName name="BLPH221" localSheetId="0" hidden="1">#REF!</definedName>
    <definedName name="BLPH221" hidden="1">#REF!</definedName>
    <definedName name="BLPH222" localSheetId="0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#REF!</definedName>
    <definedName name="BLPH230" localSheetId="0" hidden="1">#REF!</definedName>
    <definedName name="BLPH230" hidden="1">#REF!</definedName>
    <definedName name="BLPH231" localSheetId="0" hidden="1">#REF!</definedName>
    <definedName name="BLPH231" hidden="1">#REF!</definedName>
    <definedName name="BLPH232" localSheetId="0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#REF!</definedName>
    <definedName name="BLPH240" localSheetId="0" hidden="1">#REF!</definedName>
    <definedName name="BLPH240" hidden="1">#REF!</definedName>
    <definedName name="BLPH241" localSheetId="0" hidden="1">#REF!</definedName>
    <definedName name="BLPH241" hidden="1">#REF!</definedName>
    <definedName name="BLPH242" localSheetId="0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#REF!</definedName>
    <definedName name="BLPH250" localSheetId="0" hidden="1">#REF!</definedName>
    <definedName name="BLPH250" hidden="1">#REF!</definedName>
    <definedName name="BLPH251" localSheetId="0" hidden="1">#REF!</definedName>
    <definedName name="BLPH251" hidden="1">#REF!</definedName>
    <definedName name="BLPH252" localSheetId="0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#REF!</definedName>
    <definedName name="BLPH260" localSheetId="0" hidden="1">#REF!</definedName>
    <definedName name="BLPH260" hidden="1">#REF!</definedName>
    <definedName name="BLPH261" localSheetId="0" hidden="1">#REF!</definedName>
    <definedName name="BLPH261" hidden="1">#REF!</definedName>
    <definedName name="BLPH262" localSheetId="0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#REF!</definedName>
    <definedName name="BLPH270" localSheetId="0" hidden="1">#REF!</definedName>
    <definedName name="BLPH270" hidden="1">#REF!</definedName>
    <definedName name="BLPH271" localSheetId="0" hidden="1">#REF!</definedName>
    <definedName name="BLPH271" hidden="1">#REF!</definedName>
    <definedName name="BLPH272" localSheetId="0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#REF!</definedName>
    <definedName name="BLPH280" localSheetId="0" hidden="1">#REF!</definedName>
    <definedName name="BLPH280" hidden="1">#REF!</definedName>
    <definedName name="BLPH281" localSheetId="0" hidden="1">#REF!</definedName>
    <definedName name="BLPH281" hidden="1">#REF!</definedName>
    <definedName name="BLPH282" localSheetId="0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#REF!</definedName>
    <definedName name="BLPH290" localSheetId="0" hidden="1">#REF!</definedName>
    <definedName name="BLPH290" hidden="1">#REF!</definedName>
    <definedName name="BLPH291" localSheetId="0" hidden="1">#REF!</definedName>
    <definedName name="BLPH291" hidden="1">#REF!</definedName>
    <definedName name="BLPH292" localSheetId="0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#REF!</definedName>
    <definedName name="BLPH300" localSheetId="0" hidden="1">#REF!</definedName>
    <definedName name="BLPH300" hidden="1">#REF!</definedName>
    <definedName name="BLPH301" localSheetId="0" hidden="1">#REF!</definedName>
    <definedName name="BLPH301" hidden="1">#REF!</definedName>
    <definedName name="BLPH302" localSheetId="0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#REF!</definedName>
    <definedName name="BLPH310" localSheetId="0" hidden="1">#REF!</definedName>
    <definedName name="BLPH310" hidden="1">#REF!</definedName>
    <definedName name="BLPH311" localSheetId="0" hidden="1">#REF!</definedName>
    <definedName name="BLPH311" hidden="1">#REF!</definedName>
    <definedName name="BLPH312" localSheetId="0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#REF!</definedName>
    <definedName name="BLPH320" localSheetId="0" hidden="1">#REF!</definedName>
    <definedName name="BLPH320" hidden="1">#REF!</definedName>
    <definedName name="BLPH321" localSheetId="0" hidden="1">#REF!</definedName>
    <definedName name="BLPH321" hidden="1">#REF!</definedName>
    <definedName name="BLPH322" localSheetId="0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#REF!</definedName>
    <definedName name="BLPH330" localSheetId="0" hidden="1">#REF!</definedName>
    <definedName name="BLPH330" hidden="1">#REF!</definedName>
    <definedName name="BLPH331" localSheetId="0" hidden="1">#REF!</definedName>
    <definedName name="BLPH331" hidden="1">#REF!</definedName>
    <definedName name="BLPH332" localSheetId="0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#REF!</definedName>
    <definedName name="BLPH340" localSheetId="0" hidden="1">#REF!</definedName>
    <definedName name="BLPH340" hidden="1">#REF!</definedName>
    <definedName name="BLPH341" localSheetId="0" hidden="1">#REF!</definedName>
    <definedName name="BLPH341" hidden="1">#REF!</definedName>
    <definedName name="BLPH342" localSheetId="0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#REF!</definedName>
    <definedName name="BLPH350" localSheetId="0" hidden="1">#REF!</definedName>
    <definedName name="BLPH350" hidden="1">#REF!</definedName>
    <definedName name="BLPH351" localSheetId="0" hidden="1">#REF!</definedName>
    <definedName name="BLPH351" hidden="1">#REF!</definedName>
    <definedName name="BLPH352" localSheetId="0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Cwvu.CapersView." hidden="1">#REF!</definedName>
    <definedName name="Cwvu.Japan_Capers_Ed_Pub." hidden="1">#REF!</definedName>
    <definedName name="DecimalPlaces">0.01</definedName>
    <definedName name="f" localSheetId="0" hidden="1">{"'PRODUCTIONCOST SHEET'!$B$3:$G$48"}</definedName>
    <definedName name="f" hidden="1">{"'PRODUCTIONCOST SHEET'!$B$3:$G$48"}</definedName>
    <definedName name="ff" localSheetId="0" hidden="1">{#N/A,#N/A,FALSE,"PRJCTED MNTHLY QTY's"}</definedName>
    <definedName name="ff" hidden="1">{#N/A,#N/A,FALSE,"PRJCTED MNTHLY QTY's"}</definedName>
    <definedName name="fffff" localSheetId="0" hidden="1">{#N/A,#N/A,FALSE,"PRJCTED QTRLY QTY's"}</definedName>
    <definedName name="fffff" hidden="1">{#N/A,#N/A,FALSE,"PRJCTED QTRLY QTY's"}</definedName>
    <definedName name="gjk" localSheetId="0" hidden="1">{#N/A,#N/A,FALSE,"DI 2 YEAR MASTER SCHEDULE"}</definedName>
    <definedName name="gjk" hidden="1">{#N/A,#N/A,FALSE,"DI 2 YEAR MASTER SCHEDULE"}</definedName>
    <definedName name="gwge" hidden="1">#REF!</definedName>
    <definedName name="hh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h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TML_CodePage" hidden="1">1252</definedName>
    <definedName name="HTML_Control" localSheetId="0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"06/22/2018 13:52:39"</definedName>
    <definedName name="IQ_QTD" hidden="1">750000</definedName>
    <definedName name="IQ_TODAY" hidden="1">0</definedName>
    <definedName name="IQ_YTDMONTH" hidden="1">130000</definedName>
    <definedName name="l" localSheetId="0" hidden="1">{#N/A,#N/A,FALSE,"DI 2 YEAR MASTER SCHEDULE"}</definedName>
    <definedName name="l" hidden="1">{#N/A,#N/A,FALSE,"DI 2 YEAR MASTER SCHEDULE"}</definedName>
    <definedName name="ListOffset" hidden="1">1</definedName>
    <definedName name="lkl" localSheetId="0" hidden="1">{#N/A,#N/A,FALSE,"DI 2 YEAR MASTER SCHEDULE"}</definedName>
    <definedName name="lkl" hidden="1">{#N/A,#N/A,FALSE,"DI 2 YEAR MASTER SCHEDULE"}</definedName>
    <definedName name="mm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mm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mmm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nn" localSheetId="0" hidden="1">{#N/A,#N/A,FALSE,"PRJCTED QTRLY $'s"}</definedName>
    <definedName name="nn" hidden="1">{#N/A,#N/A,FALSE,"PRJCTED QTRLY $'s"}</definedName>
    <definedName name="Pal_Workbook_GUID" hidden="1">"LJ9YVKRJVQ1A1KNUG7XIT5A9"</definedName>
    <definedName name="qs" localSheetId="0" hidden="1">{#N/A,#N/A,FALSE,"PRJCTED MNTHLY QTY's"}</definedName>
    <definedName name="qs" hidden="1">{#N/A,#N/A,FALSE,"PRJCTED MNTHLY QTY's"}</definedName>
    <definedName name="ReOpenerOutput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"$K$45"</definedName>
    <definedName name="RiskSelectedNameCell1" hidden="1">"$H$45"</definedName>
    <definedName name="RiskSelectedNameCell2" hidden="1">"$D$19"</definedName>
    <definedName name="RiskShowRiskWindowAtEndOfSimulation">TRUE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hidden="1">#REF!</definedName>
    <definedName name="Rwvu.Japan_Capers_Ed_Pub.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wvu.CapersView." hidden="1">#REF!</definedName>
    <definedName name="Swvu.Japan_Capers_Ed_Pub." localSheetId="0" hidden="1">#REF!</definedName>
    <definedName name="Swvu.Japan_Capers_Ed_Pub." hidden="1">#REF!</definedName>
    <definedName name="Swvu.KJP_CC." localSheetId="0" hidden="1">#REF!</definedName>
    <definedName name="Swvu.KJP_CC." hidden="1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u" localSheetId="0" hidden="1">{#VALUE!,#N/A,FALSE,0}</definedName>
    <definedName name="u" hidden="1">{#VALUE!,#N/A,FALSE,0}</definedName>
    <definedName name="UAG" localSheetId="0" hidden="1">{#N/A,#N/A,FALSE,"DI 2 YEAR MASTER SCHEDULE"}</definedName>
    <definedName name="UAG" hidden="1">{#N/A,#N/A,FALSE,"DI 2 YEAR MASTER SCHEDULE"}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" localSheetId="0" hidden="1">{"Japan_Capers_Ed_Pub",#N/A,FALSE,"DI 2 YEAR MASTER SCHEDULE"}</definedName>
    <definedName name="v" hidden="1">{"Japan_Capers_Ed_Pub",#N/A,FALSE,"DI 2 YEAR MASTER SCHEDULE"}</definedName>
    <definedName name="wrn.CapersPlotter." localSheetId="0" hidden="1">{#N/A,#N/A,FALSE,"DI 2 YEAR MASTER SCHEDULE"}</definedName>
    <definedName name="wrn.CapersPlotter." hidden="1">{#N/A,#N/A,FALSE,"DI 2 YEAR MASTER SCHEDULE"}</definedName>
    <definedName name="wrn.Edutainment._.Priority._.List." localSheetId="0" hidden="1">{#N/A,#N/A,FALSE,"DI 2 YEAR MASTER SCHEDULE"}</definedName>
    <definedName name="wrn.Edutainment._.Priority._.List." hidden="1">{#N/A,#N/A,FALSE,"DI 2 YEAR MASTER SCHEDULE"}</definedName>
    <definedName name="wrn.Japan_Capers_Ed._.Pub." localSheetId="0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0" hidden="1">{#N/A,#N/A,FALSE,"DI 2 YEAR MASTER SCHEDULE"}</definedName>
    <definedName name="wrn.Priority._.list." hidden="1">{#N/A,#N/A,FALSE,"DI 2 YEAR MASTER SCHEDULE"}</definedName>
    <definedName name="wrn.Prjcted._.Mnthly._.Qtys." localSheetId="0" hidden="1">{#N/A,#N/A,FALSE,"PRJCTED MNTHLY QTY's"}</definedName>
    <definedName name="wrn.Prjcted._.Mnthly._.Qtys." hidden="1">{#N/A,#N/A,FALSE,"PRJCTED MNTHLY QTY's"}</definedName>
    <definedName name="wrn.Prjcted._.Qtrly._.Dollars." localSheetId="0" hidden="1">{#N/A,#N/A,FALSE,"PRJCTED QTRLY $'s"}</definedName>
    <definedName name="wrn.Prjcted._.Qtrly._.Dollars." hidden="1">{#N/A,#N/A,FALSE,"PRJCTED QTRLY $'s"}</definedName>
    <definedName name="wrn.Prjcted._.Qtrly._.Qtys." localSheetId="0" hidden="1">{#N/A,#N/A,FALSE,"PRJCTED QTRLY QTY's"}</definedName>
    <definedName name="wrn.Prjcted._.Qtrly._.Qtys." hidden="1">{#N/A,#N/A,FALSE,"PRJCTED QTRLY QTY's"}</definedName>
    <definedName name="wvu.CapersView.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x" localSheetId="0" hidden="1">{#N/A,#N/A,FALSE,"DI 2 YEAR MASTER SCHEDULE"}</definedName>
    <definedName name="x" hidden="1">{#N/A,#N/A,FALSE,"DI 2 YEAR MASTER SCHEDULE"}</definedName>
    <definedName name="y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z" localSheetId="0" hidden="1">{#N/A,#N/A,FALSE,"DI 2 YEAR MASTER SCHEDULE"}</definedName>
    <definedName name="z" hidden="1">{#N/A,#N/A,FALSE,"DI 2 YEAR MASTER SCHEDULE"}</definedName>
    <definedName name="Z_9A428CE1_B4D9_11D0_A8AA_0000C071AEE7_.wvu.Cols" hidden="1">#REF!,#REF!</definedName>
    <definedName name="Z_9A428CE1_B4D9_11D0_A8AA_0000C071AEE7_.wvu.PrintArea" localSheetId="0" hidden="1">#REF!</definedName>
    <definedName name="Z_9A428CE1_B4D9_11D0_A8AA_0000C071AEE7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58" l="1"/>
  <c r="V29" i="158"/>
  <c r="A3" i="158"/>
  <c r="A2" i="158"/>
  <c r="T45" i="158"/>
  <c r="V38" i="158"/>
  <c r="Z38" i="158" s="1"/>
  <c r="V17" i="158"/>
  <c r="V97" i="158"/>
  <c r="Z97" i="158" s="1"/>
  <c r="V96" i="158"/>
  <c r="Z96" i="158" s="1"/>
  <c r="V95" i="158"/>
  <c r="Z95" i="158" s="1"/>
  <c r="V94" i="158"/>
  <c r="Z94" i="158" s="1"/>
  <c r="V93" i="158"/>
  <c r="Z93" i="158" s="1"/>
  <c r="V92" i="158"/>
  <c r="Z92" i="158" s="1"/>
  <c r="V91" i="158"/>
  <c r="Z91" i="158" s="1"/>
  <c r="V90" i="158"/>
  <c r="Z90" i="158" s="1"/>
  <c r="V89" i="158"/>
  <c r="Z89" i="158" s="1"/>
  <c r="V83" i="158"/>
  <c r="Z83" i="158" s="1"/>
  <c r="V82" i="158"/>
  <c r="V81" i="158"/>
  <c r="Z81" i="158" s="1"/>
  <c r="V80" i="158"/>
  <c r="Z80" i="158" s="1"/>
  <c r="V79" i="158"/>
  <c r="Z79" i="158" s="1"/>
  <c r="V78" i="158"/>
  <c r="Z78" i="158" s="1"/>
  <c r="V77" i="158"/>
  <c r="Z77" i="158" s="1"/>
  <c r="V76" i="158"/>
  <c r="V75" i="158"/>
  <c r="V74" i="158"/>
  <c r="Z74" i="158" s="1"/>
  <c r="V68" i="158"/>
  <c r="V67" i="158"/>
  <c r="Z67" i="158" s="1"/>
  <c r="V66" i="158"/>
  <c r="Z66" i="158" s="1"/>
  <c r="V65" i="158"/>
  <c r="Z65" i="158" s="1"/>
  <c r="AA65" i="158" s="1"/>
  <c r="AB65" i="158" s="1"/>
  <c r="X65" i="158" s="1"/>
  <c r="V64" i="158"/>
  <c r="Z64" i="158" s="1"/>
  <c r="V63" i="158"/>
  <c r="Z63" i="158" s="1"/>
  <c r="V62" i="158"/>
  <c r="Z62" i="158" s="1"/>
  <c r="V61" i="158"/>
  <c r="Z61" i="158" s="1"/>
  <c r="V53" i="158"/>
  <c r="Z53" i="158" s="1"/>
  <c r="V52" i="158"/>
  <c r="V51" i="158"/>
  <c r="Z51" i="158" s="1"/>
  <c r="V50" i="158"/>
  <c r="V49" i="158"/>
  <c r="Z49" i="158" s="1"/>
  <c r="V48" i="158"/>
  <c r="Z48" i="158" s="1"/>
  <c r="V47" i="158"/>
  <c r="Z47" i="158" s="1"/>
  <c r="V46" i="158"/>
  <c r="Z46" i="158" s="1"/>
  <c r="V37" i="158"/>
  <c r="Z37" i="158" s="1"/>
  <c r="V36" i="158"/>
  <c r="Z36" i="158" s="1"/>
  <c r="V35" i="158"/>
  <c r="Z35" i="158" s="1"/>
  <c r="V34" i="158"/>
  <c r="Z34" i="158" s="1"/>
  <c r="V33" i="158"/>
  <c r="Z33" i="158" s="1"/>
  <c r="V32" i="158"/>
  <c r="Z32" i="158" s="1"/>
  <c r="V31" i="158"/>
  <c r="Z31" i="158" s="1"/>
  <c r="V30" i="158"/>
  <c r="Z30" i="158" s="1"/>
  <c r="AA30" i="158" s="1"/>
  <c r="AB30" i="158" s="1"/>
  <c r="T16" i="158"/>
  <c r="V23" i="158"/>
  <c r="Z23" i="158" s="1"/>
  <c r="V16" i="158"/>
  <c r="V22" i="158"/>
  <c r="Z22" i="158" s="1"/>
  <c r="V21" i="158"/>
  <c r="V20" i="158"/>
  <c r="Z20" i="158" s="1"/>
  <c r="V19" i="158"/>
  <c r="Z19" i="158" s="1"/>
  <c r="V18" i="158"/>
  <c r="Z18" i="158" s="1"/>
  <c r="AA18" i="158" s="1"/>
  <c r="AB18" i="158" s="1"/>
  <c r="Z68" i="158"/>
  <c r="Z76" i="158"/>
  <c r="T97" i="158"/>
  <c r="T96" i="158"/>
  <c r="T95" i="158"/>
  <c r="T94" i="158"/>
  <c r="T93" i="158"/>
  <c r="T92" i="158"/>
  <c r="T91" i="158"/>
  <c r="T90" i="158"/>
  <c r="T89" i="158"/>
  <c r="T83" i="158"/>
  <c r="T82" i="158"/>
  <c r="T81" i="158"/>
  <c r="T80" i="158"/>
  <c r="T79" i="158"/>
  <c r="T78" i="158"/>
  <c r="T77" i="158"/>
  <c r="T76" i="158"/>
  <c r="T75" i="158"/>
  <c r="T74" i="158"/>
  <c r="T68" i="158"/>
  <c r="T67" i="158"/>
  <c r="T66" i="158"/>
  <c r="T65" i="158"/>
  <c r="T64" i="158"/>
  <c r="T63" i="158"/>
  <c r="T62" i="158"/>
  <c r="T61" i="158"/>
  <c r="T53" i="158"/>
  <c r="T52" i="158"/>
  <c r="T51" i="158"/>
  <c r="T50" i="158"/>
  <c r="T49" i="158"/>
  <c r="T48" i="158"/>
  <c r="T47" i="158"/>
  <c r="T46" i="158"/>
  <c r="T38" i="158"/>
  <c r="T37" i="158"/>
  <c r="T36" i="158"/>
  <c r="T35" i="158"/>
  <c r="T34" i="158"/>
  <c r="T33" i="158"/>
  <c r="T32" i="158"/>
  <c r="T31" i="158"/>
  <c r="T30" i="158"/>
  <c r="T29" i="158"/>
  <c r="T17" i="158"/>
  <c r="T18" i="158"/>
  <c r="T19" i="158"/>
  <c r="T20" i="158"/>
  <c r="T21" i="158"/>
  <c r="T22" i="158"/>
  <c r="T23" i="158"/>
  <c r="Z50" i="158"/>
  <c r="AA50" i="158" s="1"/>
  <c r="AB50" i="158" s="1"/>
  <c r="W50" i="158" s="1"/>
  <c r="Z21" i="158"/>
  <c r="AA21" i="158" s="1"/>
  <c r="AB21" i="158" s="1"/>
  <c r="Z52" i="158"/>
  <c r="Z82" i="158"/>
  <c r="AA82" i="158" s="1"/>
  <c r="AB82" i="158" s="1"/>
  <c r="Z17" i="158"/>
  <c r="AA17" i="158" s="1"/>
  <c r="AB17" i="158" s="1"/>
  <c r="W17" i="158" s="1"/>
  <c r="AA95" i="158" l="1"/>
  <c r="AB95" i="158" s="1"/>
  <c r="AA89" i="158"/>
  <c r="AB89" i="158" s="1"/>
  <c r="X89" i="158" s="1"/>
  <c r="AA77" i="158"/>
  <c r="AB77" i="158" s="1"/>
  <c r="AA61" i="158"/>
  <c r="AB61" i="158" s="1"/>
  <c r="AA48" i="158"/>
  <c r="AB48" i="158" s="1"/>
  <c r="AA49" i="158"/>
  <c r="AB49" i="158" s="1"/>
  <c r="X49" i="158" s="1"/>
  <c r="AA35" i="158"/>
  <c r="AB35" i="158" s="1"/>
  <c r="AA23" i="158"/>
  <c r="AB23" i="158" s="1"/>
  <c r="X61" i="158"/>
  <c r="W61" i="158"/>
  <c r="AA19" i="158"/>
  <c r="AB19" i="158" s="1"/>
  <c r="AA36" i="158"/>
  <c r="AB36" i="158" s="1"/>
  <c r="AA78" i="158"/>
  <c r="AB78" i="158" s="1"/>
  <c r="AA96" i="158"/>
  <c r="AB96" i="158" s="1"/>
  <c r="X96" i="158" s="1"/>
  <c r="AA37" i="158"/>
  <c r="AB37" i="158" s="1"/>
  <c r="W37" i="158" s="1"/>
  <c r="AA66" i="158"/>
  <c r="AB66" i="158" s="1"/>
  <c r="W66" i="158" s="1"/>
  <c r="AA79" i="158"/>
  <c r="AB79" i="158" s="1"/>
  <c r="X79" i="158" s="1"/>
  <c r="AA97" i="158"/>
  <c r="AB97" i="158" s="1"/>
  <c r="X97" i="158" s="1"/>
  <c r="AA31" i="158"/>
  <c r="AB31" i="158" s="1"/>
  <c r="AA46" i="158"/>
  <c r="AB46" i="158" s="1"/>
  <c r="W46" i="158" s="1"/>
  <c r="AA62" i="158"/>
  <c r="AB62" i="158" s="1"/>
  <c r="AA67" i="158"/>
  <c r="AB67" i="158" s="1"/>
  <c r="X67" i="158" s="1"/>
  <c r="AA80" i="158"/>
  <c r="AB80" i="158" s="1"/>
  <c r="X80" i="158" s="1"/>
  <c r="AA90" i="158"/>
  <c r="AB90" i="158" s="1"/>
  <c r="X90" i="158" s="1"/>
  <c r="AA52" i="158"/>
  <c r="AB52" i="158" s="1"/>
  <c r="AA33" i="158"/>
  <c r="AB33" i="158" s="1"/>
  <c r="W33" i="158" s="1"/>
  <c r="AA20" i="158"/>
  <c r="AB20" i="158" s="1"/>
  <c r="AA22" i="158"/>
  <c r="AB22" i="158" s="1"/>
  <c r="W22" i="158" s="1"/>
  <c r="AA32" i="158"/>
  <c r="AB32" i="158" s="1"/>
  <c r="W32" i="158" s="1"/>
  <c r="AA47" i="158"/>
  <c r="AB47" i="158" s="1"/>
  <c r="AA51" i="158"/>
  <c r="AB51" i="158" s="1"/>
  <c r="W51" i="158" s="1"/>
  <c r="AA63" i="158"/>
  <c r="AB63" i="158" s="1"/>
  <c r="X63" i="158" s="1"/>
  <c r="AA81" i="158"/>
  <c r="AB81" i="158" s="1"/>
  <c r="X81" i="158" s="1"/>
  <c r="AA91" i="158"/>
  <c r="AB91" i="158" s="1"/>
  <c r="X91" i="158" s="1"/>
  <c r="AA38" i="158"/>
  <c r="AB38" i="158" s="1"/>
  <c r="AA64" i="158"/>
  <c r="AB64" i="158" s="1"/>
  <c r="W64" i="158" s="1"/>
  <c r="AA74" i="158"/>
  <c r="AB74" i="158" s="1"/>
  <c r="W74" i="158" s="1"/>
  <c r="AA92" i="158"/>
  <c r="AB92" i="158" s="1"/>
  <c r="X92" i="158" s="1"/>
  <c r="AA76" i="158"/>
  <c r="AB76" i="158" s="1"/>
  <c r="AA53" i="158"/>
  <c r="AB53" i="158" s="1"/>
  <c r="AA83" i="158"/>
  <c r="AB83" i="158" s="1"/>
  <c r="W83" i="158" s="1"/>
  <c r="AA93" i="158"/>
  <c r="AB93" i="158" s="1"/>
  <c r="W93" i="158" s="1"/>
  <c r="AA68" i="158"/>
  <c r="AB68" i="158" s="1"/>
  <c r="X68" i="158" s="1"/>
  <c r="AA34" i="158"/>
  <c r="AB34" i="158" s="1"/>
  <c r="X34" i="158" s="1"/>
  <c r="AA94" i="158"/>
  <c r="AB94" i="158" s="1"/>
  <c r="W94" i="158" s="1"/>
  <c r="X95" i="158"/>
  <c r="W95" i="158"/>
  <c r="W89" i="158"/>
  <c r="W97" i="158"/>
  <c r="X82" i="158"/>
  <c r="W82" i="158"/>
  <c r="X76" i="158"/>
  <c r="W76" i="158"/>
  <c r="X77" i="158"/>
  <c r="W77" i="158"/>
  <c r="X78" i="158"/>
  <c r="W78" i="158"/>
  <c r="X83" i="158"/>
  <c r="Z75" i="158"/>
  <c r="AA75" i="158" s="1"/>
  <c r="AB75" i="158" s="1"/>
  <c r="W75" i="158" s="1"/>
  <c r="X66" i="158"/>
  <c r="W67" i="158"/>
  <c r="W62" i="158"/>
  <c r="X62" i="158"/>
  <c r="X64" i="158"/>
  <c r="W65" i="158"/>
  <c r="X46" i="158"/>
  <c r="W47" i="158"/>
  <c r="X47" i="158"/>
  <c r="X48" i="158"/>
  <c r="W48" i="158"/>
  <c r="X52" i="158"/>
  <c r="W52" i="158"/>
  <c r="X53" i="158"/>
  <c r="W53" i="158"/>
  <c r="W49" i="158"/>
  <c r="X50" i="158"/>
  <c r="Z45" i="158"/>
  <c r="AA45" i="158" s="1"/>
  <c r="AB45" i="158" s="1"/>
  <c r="X35" i="158"/>
  <c r="W35" i="158"/>
  <c r="X36" i="158"/>
  <c r="W36" i="158"/>
  <c r="X30" i="158"/>
  <c r="W30" i="158"/>
  <c r="W31" i="158"/>
  <c r="X31" i="158"/>
  <c r="W38" i="158"/>
  <c r="X38" i="158"/>
  <c r="X33" i="158"/>
  <c r="Z29" i="158"/>
  <c r="AA29" i="158" s="1"/>
  <c r="AB29" i="158" s="1"/>
  <c r="X32" i="158"/>
  <c r="X21" i="158"/>
  <c r="W21" i="158"/>
  <c r="X23" i="158"/>
  <c r="X19" i="158"/>
  <c r="W19" i="158"/>
  <c r="W20" i="158"/>
  <c r="X20" i="158"/>
  <c r="X22" i="158"/>
  <c r="W18" i="158"/>
  <c r="W23" i="158"/>
  <c r="X18" i="158"/>
  <c r="X17" i="158"/>
  <c r="Z16" i="158"/>
  <c r="AA16" i="158" s="1"/>
  <c r="AB16" i="158" s="1"/>
  <c r="W79" i="158" l="1"/>
  <c r="W96" i="158"/>
  <c r="X93" i="158"/>
  <c r="W81" i="158"/>
  <c r="W92" i="158"/>
  <c r="W91" i="158"/>
  <c r="X37" i="158"/>
  <c r="W63" i="158"/>
  <c r="W80" i="158"/>
  <c r="W90" i="158"/>
  <c r="X74" i="158"/>
  <c r="X94" i="158"/>
  <c r="W34" i="158"/>
  <c r="X51" i="158"/>
  <c r="W68" i="158"/>
  <c r="X75" i="158"/>
  <c r="X45" i="158"/>
  <c r="W45" i="158"/>
  <c r="W29" i="158"/>
  <c r="X29" i="158"/>
  <c r="W16" i="158"/>
  <c r="X16" i="158"/>
</calcChain>
</file>

<file path=xl/sharedStrings.xml><?xml version="1.0" encoding="utf-8"?>
<sst xmlns="http://schemas.openxmlformats.org/spreadsheetml/2006/main" count="249" uniqueCount="53">
  <si>
    <t>ODI</t>
  </si>
  <si>
    <t>9.01 Customer Satisfaction</t>
  </si>
  <si>
    <t>TIM</t>
  </si>
  <si>
    <t>Unit</t>
  </si>
  <si>
    <t>Type</t>
  </si>
  <si>
    <t>GD2 Regulatory Report Pack</t>
  </si>
  <si>
    <t>Total</t>
  </si>
  <si>
    <t>Connections</t>
  </si>
  <si>
    <t>Sheet End</t>
  </si>
  <si>
    <t>Policy Area</t>
  </si>
  <si>
    <t>Policy Mechanism</t>
  </si>
  <si>
    <t>Customer Satisfaction</t>
  </si>
  <si>
    <t>Sub-Type</t>
  </si>
  <si>
    <t>Calculations</t>
  </si>
  <si>
    <t>Not stated</t>
  </si>
  <si>
    <t>Mean Score</t>
  </si>
  <si>
    <t>Upper 95% CI</t>
  </si>
  <si>
    <t>Lower 95% CI</t>
  </si>
  <si>
    <t>(x-mean)^2</t>
  </si>
  <si>
    <t>Standard deviation</t>
  </si>
  <si>
    <t>CI</t>
  </si>
  <si>
    <t>General + PSR customers</t>
  </si>
  <si>
    <t>Planned Work Survey</t>
  </si>
  <si>
    <t xml:space="preserve">Number of customers expressing given level of satisfaction, by survey question </t>
  </si>
  <si>
    <t>Planned Work</t>
  </si>
  <si>
    <t>Q1 Satisfaction with overall service provided</t>
  </si>
  <si>
    <t>Q2 Efforts to inform</t>
  </si>
  <si>
    <t>Q4 Speed of supply restoration</t>
  </si>
  <si>
    <t>Q6 Engineers were respectful</t>
  </si>
  <si>
    <t>Q7 Communication whilst work carried out</t>
  </si>
  <si>
    <t>Q8 Satisfaction with restoration of area period</t>
  </si>
  <si>
    <t>Q9 Professionalism of the team</t>
  </si>
  <si>
    <t>Q10 Ease to deal with</t>
  </si>
  <si>
    <t>Emergency Response and Repair Survey</t>
  </si>
  <si>
    <t>Number of customers expressing given level of satisfaction, by survey question (excluding telephone service)</t>
  </si>
  <si>
    <t>Emergency Response and Repair</t>
  </si>
  <si>
    <t>Q1 Overall satisfaction of service provided</t>
  </si>
  <si>
    <t>Q2 Safety advice from national gas emergency</t>
  </si>
  <si>
    <t>Q3 Informed about gas emergency process</t>
  </si>
  <si>
    <t>Q5 Communication whilst supply interrupted</t>
  </si>
  <si>
    <t>Q7 Satisfaction with restoration of area period</t>
  </si>
  <si>
    <t>Q8 Professionalism of the workforce</t>
  </si>
  <si>
    <t>Q9 Safe and reassured</t>
  </si>
  <si>
    <t>Connections Survey</t>
  </si>
  <si>
    <t>Number of customers expressing given level of satisfaction, by survey question</t>
  </si>
  <si>
    <t>Q1 Overall satisfaction with service provided</t>
  </si>
  <si>
    <t>Q3 Application process and clarity of forms</t>
  </si>
  <si>
    <t>Q4 Time taken to provide quotation</t>
  </si>
  <si>
    <t>Q5 Date to complete work</t>
  </si>
  <si>
    <t>Q6 Professionalism of the workforce</t>
  </si>
  <si>
    <t>Q7 Engineers were respectful</t>
  </si>
  <si>
    <t>Q9 Quality of communication</t>
  </si>
  <si>
    <t>PSR customers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</si>
</sst>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6" formatCode="0.0"/>
    <numFmt numFmtId="167" formatCode="_-[$€-2]* #,##0.00_-;\-[$€-2]* #,##0.00_-;_-[$€-2]* &quot;-&quot;??_-"/>
    <numFmt numFmtId="169" formatCode="#,##0.00;[Red]\-#,##0.00;\-"/>
    <numFmt numFmtId="170" formatCode="[$$-409]#,##0.00"/>
    <numFmt numFmtId="171" formatCode="#,##0.0_);\(#,##0.0\);\-_)"/>
  </numFmts>
  <fonts count="47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name val="CG Omega"/>
    </font>
    <font>
      <b/>
      <sz val="20"/>
      <name val="CG Omega"/>
      <family val="2"/>
    </font>
    <font>
      <sz val="10"/>
      <color theme="1"/>
      <name val="Verdana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name val="CG Omega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Verdana"/>
      <family val="2"/>
    </font>
    <font>
      <u/>
      <sz val="10"/>
      <color theme="10"/>
      <name val="Arial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8"/>
      <color theme="0"/>
      <name val="Verdana"/>
      <family val="2"/>
    </font>
    <font>
      <i/>
      <sz val="10"/>
      <color theme="0" tint="-0.499984740745262"/>
      <name val="Verdana"/>
      <family val="2"/>
    </font>
    <font>
      <u/>
      <sz val="10"/>
      <color theme="10"/>
      <name val="Verdana"/>
      <family val="2"/>
    </font>
    <font>
      <u/>
      <sz val="11"/>
      <color indexed="12"/>
      <name val="CG Omega"/>
      <family val="2"/>
    </font>
    <font>
      <sz val="10"/>
      <color indexed="8"/>
      <name val="Verdana"/>
      <family val="2"/>
    </font>
    <font>
      <sz val="10"/>
      <name val="Gill Sans MT"/>
      <family val="2"/>
    </font>
    <font>
      <sz val="10"/>
      <color theme="0" tint="-4.9989318521683403E-2"/>
      <name val="Gill Sans MT"/>
      <family val="2"/>
    </font>
    <font>
      <sz val="10"/>
      <color theme="1"/>
      <name val="Gill Sans MT"/>
      <family val="2"/>
    </font>
    <font>
      <b/>
      <sz val="12"/>
      <color indexed="12"/>
      <name val="Verdana"/>
      <family val="2"/>
    </font>
    <font>
      <sz val="10"/>
      <name val="CG Omega"/>
      <family val="2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5E1FF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510">
    <xf numFmtId="0" fontId="0" fillId="0" borderId="0"/>
    <xf numFmtId="0" fontId="17" fillId="0" borderId="0"/>
    <xf numFmtId="0" fontId="17" fillId="0" borderId="0"/>
    <xf numFmtId="0" fontId="19" fillId="0" borderId="0"/>
    <xf numFmtId="0" fontId="22" fillId="0" borderId="0"/>
    <xf numFmtId="0" fontId="17" fillId="0" borderId="0"/>
    <xf numFmtId="0" fontId="22" fillId="0" borderId="0"/>
    <xf numFmtId="0" fontId="19" fillId="0" borderId="0"/>
    <xf numFmtId="0" fontId="19" fillId="0" borderId="0"/>
    <xf numFmtId="0" fontId="26" fillId="0" borderId="0"/>
    <xf numFmtId="0" fontId="22" fillId="0" borderId="0"/>
    <xf numFmtId="0" fontId="19" fillId="0" borderId="0"/>
    <xf numFmtId="0" fontId="16" fillId="0" borderId="0"/>
    <xf numFmtId="167" fontId="22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2" fillId="0" borderId="0" applyFont="0" applyFill="0" applyBorder="0" applyAlignment="0" applyProtection="0"/>
    <xf numFmtId="0" fontId="26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164" fontId="26" fillId="0" borderId="0" applyFont="0" applyFill="0" applyBorder="0" applyAlignment="0" applyProtection="0"/>
    <xf numFmtId="0" fontId="19" fillId="0" borderId="0"/>
    <xf numFmtId="164" fontId="22" fillId="0" borderId="0" applyFont="0" applyFill="0" applyBorder="0" applyAlignment="0" applyProtection="0"/>
    <xf numFmtId="0" fontId="19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19" fillId="0" borderId="0"/>
    <xf numFmtId="0" fontId="19" fillId="0" borderId="0"/>
    <xf numFmtId="0" fontId="34" fillId="6" borderId="0" applyNumberFormat="0" applyBorder="0" applyAlignment="0" applyProtection="0"/>
    <xf numFmtId="0" fontId="33" fillId="6" borderId="0" applyNumberFormat="0" applyBorder="0" applyAlignment="0" applyProtection="0"/>
    <xf numFmtId="0" fontId="32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0" borderId="3" applyNumberFormat="0" applyFill="0" applyAlignment="0" applyProtection="0"/>
    <xf numFmtId="0" fontId="19" fillId="13" borderId="0" applyNumberFormat="0" applyFont="0" applyBorder="0" applyAlignment="0" applyProtection="0"/>
    <xf numFmtId="0" fontId="19" fillId="10" borderId="0" applyNumberFormat="0" applyBorder="0" applyAlignment="0" applyProtection="0"/>
    <xf numFmtId="4" fontId="19" fillId="5" borderId="0" applyBorder="0" applyAlignment="0" applyProtection="0"/>
    <xf numFmtId="0" fontId="19" fillId="0" borderId="0"/>
    <xf numFmtId="4" fontId="19" fillId="12" borderId="0"/>
    <xf numFmtId="4" fontId="19" fillId="11" borderId="0"/>
    <xf numFmtId="4" fontId="19" fillId="9" borderId="0"/>
    <xf numFmtId="0" fontId="29" fillId="0" borderId="2" applyFill="0"/>
    <xf numFmtId="0" fontId="35" fillId="0" borderId="0" applyFill="0" applyBorder="0"/>
    <xf numFmtId="9" fontId="19" fillId="0" borderId="0" applyFont="0" applyFill="0" applyBorder="0" applyAlignment="0" applyProtection="0"/>
    <xf numFmtId="0" fontId="16" fillId="0" borderId="0"/>
    <xf numFmtId="0" fontId="34" fillId="6" borderId="0" applyNumberFormat="0" applyBorder="0" applyAlignment="0" applyProtection="0"/>
    <xf numFmtId="0" fontId="33" fillId="6" borderId="0" applyNumberFormat="0" applyBorder="0" applyAlignment="0" applyProtection="0"/>
    <xf numFmtId="0" fontId="19" fillId="0" borderId="0"/>
    <xf numFmtId="0" fontId="26" fillId="0" borderId="0"/>
    <xf numFmtId="0" fontId="26" fillId="0" borderId="0"/>
    <xf numFmtId="0" fontId="16" fillId="0" borderId="0"/>
    <xf numFmtId="0" fontId="22" fillId="0" borderId="0"/>
    <xf numFmtId="0" fontId="19" fillId="0" borderId="0"/>
    <xf numFmtId="0" fontId="19" fillId="0" borderId="0"/>
    <xf numFmtId="9" fontId="26" fillId="0" borderId="0" applyFont="0" applyFill="0" applyBorder="0" applyAlignment="0" applyProtection="0"/>
    <xf numFmtId="0" fontId="19" fillId="0" borderId="0"/>
    <xf numFmtId="0" fontId="19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170" fontId="19" fillId="0" borderId="0"/>
    <xf numFmtId="170" fontId="26" fillId="0" borderId="0"/>
    <xf numFmtId="170" fontId="26" fillId="0" borderId="0"/>
    <xf numFmtId="0" fontId="19" fillId="0" borderId="0"/>
    <xf numFmtId="170" fontId="38" fillId="0" borderId="0"/>
    <xf numFmtId="170" fontId="22" fillId="0" borderId="0"/>
    <xf numFmtId="0" fontId="19" fillId="0" borderId="0"/>
    <xf numFmtId="170" fontId="26" fillId="0" borderId="0"/>
    <xf numFmtId="170" fontId="22" fillId="0" borderId="0"/>
    <xf numFmtId="164" fontId="17" fillId="0" borderId="0" applyFont="0" applyFill="0" applyBorder="0" applyAlignment="0" applyProtection="0"/>
    <xf numFmtId="0" fontId="19" fillId="0" borderId="0"/>
    <xf numFmtId="170" fontId="3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17" fillId="0" borderId="0"/>
    <xf numFmtId="0" fontId="19" fillId="0" borderId="0"/>
    <xf numFmtId="0" fontId="22" fillId="0" borderId="0"/>
    <xf numFmtId="171" fontId="39" fillId="17" borderId="0" applyBorder="0">
      <alignment vertical="center"/>
    </xf>
    <xf numFmtId="0" fontId="22" fillId="0" borderId="0"/>
    <xf numFmtId="164" fontId="19" fillId="0" borderId="0" applyFont="0" applyFill="0" applyBorder="0" applyAlignment="0" applyProtection="0"/>
    <xf numFmtId="169" fontId="19" fillId="18" borderId="2">
      <alignment vertical="center"/>
    </xf>
    <xf numFmtId="9" fontId="26" fillId="0" borderId="0" applyFont="0" applyFill="0" applyBorder="0" applyAlignment="0" applyProtection="0"/>
    <xf numFmtId="169" fontId="19" fillId="16" borderId="2">
      <alignment vertical="center"/>
      <protection locked="0"/>
    </xf>
    <xf numFmtId="0" fontId="17" fillId="0" borderId="0">
      <alignment vertical="top"/>
    </xf>
    <xf numFmtId="9" fontId="19" fillId="0" borderId="0" applyFont="0" applyFill="0" applyBorder="0" applyAlignment="0" applyProtection="0"/>
    <xf numFmtId="171" fontId="40" fillId="19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4" borderId="0"/>
    <xf numFmtId="171" fontId="39" fillId="15" borderId="0"/>
    <xf numFmtId="0" fontId="26" fillId="0" borderId="0"/>
    <xf numFmtId="0" fontId="26" fillId="0" borderId="0"/>
    <xf numFmtId="9" fontId="16" fillId="0" borderId="0" applyFont="0" applyFill="0" applyBorder="0" applyAlignment="0" applyProtection="0"/>
    <xf numFmtId="0" fontId="26" fillId="0" borderId="0"/>
    <xf numFmtId="0" fontId="19" fillId="0" borderId="0"/>
    <xf numFmtId="0" fontId="43" fillId="0" borderId="0"/>
    <xf numFmtId="164" fontId="19" fillId="0" borderId="0" applyFont="0" applyFill="0" applyBorder="0" applyAlignment="0" applyProtection="0"/>
    <xf numFmtId="0" fontId="26" fillId="0" borderId="0"/>
    <xf numFmtId="0" fontId="43" fillId="0" borderId="0"/>
    <xf numFmtId="167" fontId="26" fillId="0" borderId="0"/>
    <xf numFmtId="0" fontId="19" fillId="0" borderId="0"/>
    <xf numFmtId="0" fontId="26" fillId="0" borderId="0"/>
    <xf numFmtId="0" fontId="15" fillId="0" borderId="0"/>
    <xf numFmtId="0" fontId="15" fillId="0" borderId="0"/>
    <xf numFmtId="0" fontId="15" fillId="10" borderId="0" applyNumberFormat="0" applyBorder="0" applyAlignment="0" applyProtection="0"/>
    <xf numFmtId="0" fontId="14" fillId="0" borderId="0"/>
    <xf numFmtId="0" fontId="14" fillId="0" borderId="0"/>
    <xf numFmtId="0" fontId="14" fillId="10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6" fillId="0" borderId="0"/>
    <xf numFmtId="0" fontId="25" fillId="0" borderId="0"/>
    <xf numFmtId="0" fontId="13" fillId="0" borderId="0"/>
    <xf numFmtId="4" fontId="13" fillId="5" borderId="0" applyBorder="0" applyAlignment="0" applyProtection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" fontId="12" fillId="5" borderId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0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" fontId="11" fillId="5" borderId="0" applyBorder="0" applyAlignment="0" applyProtection="0"/>
    <xf numFmtId="0" fontId="11" fillId="0" borderId="0"/>
    <xf numFmtId="0" fontId="10" fillId="0" borderId="0"/>
    <xf numFmtId="0" fontId="10" fillId="10" borderId="0" applyNumberFormat="0" applyBorder="0" applyAlignment="0" applyProtection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0" borderId="0"/>
    <xf numFmtId="0" fontId="9" fillId="1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0" borderId="0"/>
    <xf numFmtId="0" fontId="44" fillId="0" borderId="0"/>
    <xf numFmtId="164" fontId="22" fillId="0" borderId="0" applyFont="0" applyFill="0" applyBorder="0" applyAlignment="0" applyProtection="0"/>
    <xf numFmtId="0" fontId="7" fillId="0" borderId="0"/>
    <xf numFmtId="4" fontId="7" fillId="11" borderId="0"/>
    <xf numFmtId="0" fontId="7" fillId="10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0" borderId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" fontId="1" fillId="11" borderId="0"/>
    <xf numFmtId="0" fontId="1" fillId="0" borderId="0"/>
    <xf numFmtId="4" fontId="1" fillId="5" borderId="0" applyBorder="0" applyAlignment="0" applyProtection="0"/>
    <xf numFmtId="0" fontId="1" fillId="0" borderId="0"/>
    <xf numFmtId="0" fontId="1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6" fillId="0" borderId="0" applyFont="0" applyFill="0" applyBorder="0" applyAlignment="0" applyProtection="0"/>
    <xf numFmtId="0" fontId="1" fillId="0" borderId="0"/>
    <xf numFmtId="164" fontId="22" fillId="0" borderId="0" applyFont="0" applyFill="0" applyBorder="0" applyAlignment="0" applyProtection="0"/>
    <xf numFmtId="0" fontId="1" fillId="0" borderId="0"/>
    <xf numFmtId="16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0" borderId="3" applyNumberFormat="0" applyFill="0" applyAlignment="0" applyProtection="0"/>
    <xf numFmtId="0" fontId="1" fillId="13" borderId="0" applyNumberFormat="0" applyFont="0" applyBorder="0" applyAlignment="0" applyProtection="0"/>
    <xf numFmtId="0" fontId="1" fillId="10" borderId="0" applyNumberFormat="0" applyBorder="0" applyAlignment="0" applyProtection="0"/>
    <xf numFmtId="0" fontId="1" fillId="0" borderId="0"/>
    <xf numFmtId="4" fontId="1" fillId="12" borderId="0"/>
    <xf numFmtId="4" fontId="1" fillId="9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64" fontId="17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9" fontId="1" fillId="18" borderId="2">
      <alignment vertical="center"/>
    </xf>
    <xf numFmtId="169" fontId="1" fillId="16" borderId="2">
      <alignment vertical="center"/>
      <protection locked="0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" fontId="1" fillId="5" borderId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" fontId="1" fillId="5" borderId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" fontId="1" fillId="5" borderId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22" fillId="0" borderId="0"/>
    <xf numFmtId="164" fontId="22" fillId="0" borderId="0" applyFont="0" applyFill="0" applyBorder="0" applyAlignment="0" applyProtection="0"/>
    <xf numFmtId="0" fontId="1" fillId="0" borderId="0"/>
    <xf numFmtId="4" fontId="1" fillId="11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2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  <xf numFmtId="170" fontId="26" fillId="0" borderId="0"/>
    <xf numFmtId="170" fontId="22" fillId="0" borderId="0"/>
    <xf numFmtId="170" fontId="1" fillId="0" borderId="0"/>
    <xf numFmtId="170" fontId="22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4" fontId="1" fillId="11" borderId="0"/>
    <xf numFmtId="0" fontId="1" fillId="0" borderId="0"/>
    <xf numFmtId="0" fontId="1" fillId="10" borderId="0" applyNumberFormat="0" applyBorder="0" applyAlignment="0" applyProtection="0"/>
    <xf numFmtId="0" fontId="1" fillId="13" borderId="0" applyNumberFormat="0" applyFon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2" applyFont="1" applyFill="1"/>
    <xf numFmtId="0" fontId="18" fillId="2" borderId="0" xfId="2" applyFont="1" applyFill="1"/>
    <xf numFmtId="0" fontId="18" fillId="2" borderId="0" xfId="2" applyFont="1" applyFill="1" applyAlignment="1">
      <alignment horizontal="left"/>
    </xf>
    <xf numFmtId="0" fontId="0" fillId="2" borderId="1" xfId="2" applyFont="1" applyFill="1" applyBorder="1"/>
    <xf numFmtId="0" fontId="18" fillId="2" borderId="1" xfId="2" applyFont="1" applyFill="1" applyBorder="1"/>
    <xf numFmtId="0" fontId="20" fillId="0" borderId="0" xfId="3" applyFont="1"/>
    <xf numFmtId="0" fontId="21" fillId="0" borderId="0" xfId="3" applyFont="1" applyAlignment="1">
      <alignment vertical="center"/>
    </xf>
    <xf numFmtId="0" fontId="24" fillId="0" borderId="0" xfId="5" applyFont="1"/>
    <xf numFmtId="0" fontId="25" fillId="0" borderId="0" xfId="3" applyFont="1" applyAlignment="1">
      <alignment vertical="center"/>
    </xf>
    <xf numFmtId="0" fontId="24" fillId="0" borderId="0" xfId="6" applyFont="1" applyAlignment="1">
      <alignment horizontal="left" vertical="center"/>
    </xf>
    <xf numFmtId="0" fontId="20" fillId="0" borderId="0" xfId="3" applyFont="1" applyAlignment="1">
      <alignment vertical="center"/>
    </xf>
    <xf numFmtId="166" fontId="24" fillId="0" borderId="0" xfId="4" applyNumberFormat="1" applyFont="1"/>
    <xf numFmtId="0" fontId="20" fillId="0" borderId="0" xfId="3" applyFont="1" applyAlignment="1">
      <alignment horizontal="left"/>
    </xf>
    <xf numFmtId="0" fontId="25" fillId="0" borderId="0" xfId="3" applyFont="1" applyAlignment="1">
      <alignment horizontal="left" vertical="center"/>
    </xf>
    <xf numFmtId="0" fontId="24" fillId="3" borderId="0" xfId="5" applyFont="1" applyFill="1"/>
    <xf numFmtId="0" fontId="28" fillId="3" borderId="0" xfId="5" applyFont="1" applyFill="1"/>
    <xf numFmtId="0" fontId="24" fillId="4" borderId="0" xfId="5" applyFont="1" applyFill="1"/>
    <xf numFmtId="0" fontId="23" fillId="4" borderId="0" xfId="5" applyFont="1" applyFill="1"/>
    <xf numFmtId="166" fontId="27" fillId="0" borderId="0" xfId="4" applyNumberFormat="1" applyFont="1" applyAlignment="1">
      <alignment horizontal="left"/>
    </xf>
    <xf numFmtId="0" fontId="21" fillId="0" borderId="0" xfId="3" applyFont="1" applyAlignment="1">
      <alignment horizontal="left"/>
    </xf>
    <xf numFmtId="0" fontId="25" fillId="10" borderId="2" xfId="40" applyFont="1" applyBorder="1"/>
    <xf numFmtId="0" fontId="21" fillId="0" borderId="0" xfId="3" applyFont="1" applyAlignment="1">
      <alignment horizontal="left" vertical="center"/>
    </xf>
    <xf numFmtId="0" fontId="24" fillId="0" borderId="0" xfId="5" applyFont="1" applyAlignment="1">
      <alignment horizontal="left"/>
    </xf>
    <xf numFmtId="0" fontId="18" fillId="2" borderId="0" xfId="1" applyFont="1" applyFill="1" applyAlignment="1">
      <alignment horizontal="left"/>
    </xf>
    <xf numFmtId="1" fontId="24" fillId="0" borderId="0" xfId="4" applyNumberFormat="1" applyFont="1"/>
    <xf numFmtId="0" fontId="20" fillId="10" borderId="2" xfId="40" applyFont="1" applyBorder="1"/>
    <xf numFmtId="0" fontId="31" fillId="0" borderId="0" xfId="118" applyFont="1"/>
    <xf numFmtId="0" fontId="42" fillId="0" borderId="0" xfId="118" applyFont="1"/>
    <xf numFmtId="1" fontId="27" fillId="0" borderId="0" xfId="4" applyNumberFormat="1" applyFont="1" applyAlignment="1">
      <alignment horizontal="left"/>
    </xf>
    <xf numFmtId="1" fontId="21" fillId="0" borderId="0" xfId="3" applyNumberFormat="1" applyFont="1" applyAlignment="1">
      <alignment horizontal="left"/>
    </xf>
    <xf numFmtId="1" fontId="24" fillId="0" borderId="0" xfId="118" applyNumberFormat="1" applyFont="1" applyAlignment="1">
      <alignment horizontal="left"/>
    </xf>
    <xf numFmtId="0" fontId="24" fillId="0" borderId="0" xfId="118" applyFont="1" applyAlignment="1">
      <alignment horizontal="left"/>
    </xf>
    <xf numFmtId="0" fontId="28" fillId="20" borderId="0" xfId="5" applyFont="1" applyFill="1" applyAlignment="1">
      <alignment vertical="center"/>
    </xf>
    <xf numFmtId="0" fontId="31" fillId="0" borderId="2" xfId="118" applyFont="1" applyBorder="1"/>
    <xf numFmtId="0" fontId="29" fillId="0" borderId="0" xfId="118" applyFont="1"/>
    <xf numFmtId="0" fontId="31" fillId="0" borderId="2" xfId="118" applyFont="1" applyBorder="1" applyAlignment="1">
      <alignment horizontal="center" vertical="center" wrapText="1"/>
    </xf>
    <xf numFmtId="0" fontId="31" fillId="0" borderId="2" xfId="118" applyFont="1" applyBorder="1" applyAlignment="1">
      <alignment wrapText="1"/>
    </xf>
    <xf numFmtId="14" fontId="24" fillId="3" borderId="0" xfId="5" applyNumberFormat="1" applyFont="1" applyFill="1"/>
    <xf numFmtId="0" fontId="20" fillId="14" borderId="2" xfId="40" applyFont="1" applyFill="1" applyBorder="1"/>
    <xf numFmtId="166" fontId="31" fillId="14" borderId="2" xfId="118" applyNumberFormat="1" applyFont="1" applyFill="1" applyBorder="1" applyAlignment="1">
      <alignment horizontal="center"/>
    </xf>
    <xf numFmtId="166" fontId="29" fillId="14" borderId="2" xfId="118" applyNumberFormat="1" applyFont="1" applyFill="1" applyBorder="1" applyAlignment="1">
      <alignment horizontal="center"/>
    </xf>
    <xf numFmtId="2" fontId="29" fillId="14" borderId="2" xfId="118" applyNumberFormat="1" applyFont="1" applyFill="1" applyBorder="1"/>
    <xf numFmtId="0" fontId="18" fillId="2" borderId="1" xfId="2" applyFont="1" applyFill="1" applyBorder="1" applyAlignment="1">
      <alignment horizontal="left"/>
    </xf>
  </cellXfs>
  <cellStyles count="510">
    <cellStyle name="%" xfId="9" xr:uid="{2D7CDAE8-BB70-4BE4-ABCB-D8E9A774A003}"/>
    <cellStyle name="% 10 2 3" xfId="78" xr:uid="{3B796D6C-3189-45C2-B969-71BDEE1032CA}"/>
    <cellStyle name="% 114" xfId="54" xr:uid="{37264ED4-2946-4F17-92F2-77F382959878}"/>
    <cellStyle name="% 2" xfId="201" xr:uid="{E073102F-6DB5-431A-8046-0AD104ABF066}"/>
    <cellStyle name="% 2 2 2" xfId="75" xr:uid="{0A39A559-25EC-409A-8BA2-B560EA5C6CFD}"/>
    <cellStyle name="% 2 2 2 2 2" xfId="85" xr:uid="{BF977A91-DD09-4EB4-856D-BC470DCF3318}"/>
    <cellStyle name="% 2 2 3" xfId="344" xr:uid="{D86F4D5F-5E5B-430E-A7E8-42ED3682D4AA}"/>
    <cellStyle name="% 2 2 4" xfId="13" xr:uid="{A80C6713-9577-482D-8C9C-CCDFFE05430B}"/>
    <cellStyle name="% 53" xfId="342" xr:uid="{7AEC1BE5-7D68-4B06-B1E8-4266FBFC1691}"/>
    <cellStyle name="%_NGG Opex PCRRP Tables 31 Mar 2009 2 2" xfId="84" xr:uid="{4AD0D83F-5CB1-43C0-B45B-6C36B7CD1E45}"/>
    <cellStyle name="=C:\WINNT\SYSTEM32\COMMAND.COM" xfId="2" xr:uid="{0EF29728-1581-41BB-908B-5FBB84BE42DE}"/>
    <cellStyle name="=C:\WINNT\SYSTEM32\COMMAND.COM 2" xfId="17" xr:uid="{EBB5290F-89D3-44F7-B8D7-A84E6312CF68}"/>
    <cellStyle name="=C:\WINNT\SYSTEM32\COMMAND.COM 2 2" xfId="122" xr:uid="{7E79D126-5569-4B60-A255-A7C2D25CD12C}"/>
    <cellStyle name="=C:\WINNT\SYSTEM32\COMMAND.COM 2 2 2" xfId="31" xr:uid="{4217F797-D472-429C-96A1-69D66EEDEB2D}"/>
    <cellStyle name="=C:\WINNT\SYSTEM32\COMMAND.COM 3" xfId="94" xr:uid="{34EB42A9-5C88-4E98-9787-7796FB244E9C}"/>
    <cellStyle name="Annotation" xfId="47" xr:uid="{117E2941-CD8F-47D7-8E5F-9D9A754F5754}"/>
    <cellStyle name="Blank" xfId="39" xr:uid="{5C376713-6B44-4B1B-B372-46F423A5FCCF}"/>
    <cellStyle name="Blank 2" xfId="219" xr:uid="{8C7CA5BC-95D8-4C88-B7D4-CC12F14B2E6F}"/>
    <cellStyle name="Blank 3" xfId="418" xr:uid="{494F56AB-5223-43F1-A070-F9587604A95E}"/>
    <cellStyle name="Calculations" xfId="44" xr:uid="{83DE157F-A1AD-4355-902D-6DF84E74A7FD}"/>
    <cellStyle name="Calculations 2" xfId="170" xr:uid="{93CE761A-9502-4023-B3A4-C928C06B50A6}"/>
    <cellStyle name="Calculations 2 2" xfId="305" xr:uid="{6F343649-05DA-4DAE-9D93-526B74790182}"/>
    <cellStyle name="Calculations 3" xfId="196" xr:uid="{E7055913-9636-40CF-A3E5-866DA61848E7}"/>
    <cellStyle name="Calculations 3 2" xfId="415" xr:uid="{DCBE0CF8-0C76-4C5C-AB3F-B9403BF95B43}"/>
    <cellStyle name="Comma 2" xfId="26" xr:uid="{AFCA54AF-0896-4B87-A63E-7B28145FF21A}"/>
    <cellStyle name="Comma 2 10" xfId="24" xr:uid="{7BB9DCBA-3012-49D4-92D3-44A1A09CA190}"/>
    <cellStyle name="Comma 2 10 2" xfId="210" xr:uid="{0BAFF2AA-4173-4865-9491-0C4C1861D148}"/>
    <cellStyle name="Comma 2 10 2 2" xfId="348" xr:uid="{45083DC9-1934-4169-A17D-33D1F411BEBA}"/>
    <cellStyle name="Comma 2 10 2 2 2" xfId="378" xr:uid="{1E888CFD-60AB-46DC-8FA9-386C58098C99}"/>
    <cellStyle name="Comma 2 10 2 2 2 2" xfId="449" xr:uid="{22FCD093-68CF-4013-B990-8C26D0DFF09E}"/>
    <cellStyle name="Comma 2 10 2 2 3" xfId="419" xr:uid="{5FF6AE6C-B5EB-4F94-AF99-0724E4C4D298}"/>
    <cellStyle name="Comma 2 10 2 2 4" xfId="480" xr:uid="{09B4C36C-6892-4882-BFA5-F141CD27F0BC}"/>
    <cellStyle name="Comma 2 10 3" xfId="327" xr:uid="{34FB14F1-8553-4E12-8F77-A7FBDD2350BD}"/>
    <cellStyle name="Comma 2 10 3 2" xfId="349" xr:uid="{4812B01D-7C23-4009-9BA4-565A314A447B}"/>
    <cellStyle name="Comma 2 10 3 2 2" xfId="379" xr:uid="{0FE2F997-361F-4780-A46C-F4D2C0385A05}"/>
    <cellStyle name="Comma 2 10 3 2 2 2" xfId="450" xr:uid="{5453FD49-4DF3-46E7-A6C0-2D670746B129}"/>
    <cellStyle name="Comma 2 10 3 2 3" xfId="420" xr:uid="{BEF9242B-7A9D-4B2F-A8B3-87C3327149F2}"/>
    <cellStyle name="Comma 2 10 3 2 4" xfId="481" xr:uid="{477F8BCD-6C33-4DF8-8693-752D081067A2}"/>
    <cellStyle name="Comma 2 10 4" xfId="350" xr:uid="{E9B9D4A1-E485-4DC6-BA1F-613EA8C9CF27}"/>
    <cellStyle name="Comma 2 10 4 2" xfId="380" xr:uid="{FCA2F6BE-477E-43E5-8F09-92D168627CE5}"/>
    <cellStyle name="Comma 2 10 4 2 2" xfId="451" xr:uid="{AE3E142D-6C3D-4791-A58F-BBDCC67750B7}"/>
    <cellStyle name="Comma 2 10 4 3" xfId="421" xr:uid="{06633544-90C1-417A-9BDB-3D1A378661BB}"/>
    <cellStyle name="Comma 2 10 4 4" xfId="482" xr:uid="{CDE5A7FB-B604-4D0C-834F-D906229AB821}"/>
    <cellStyle name="Comma 2 127" xfId="29" xr:uid="{5556CBC4-60E1-4C00-BD6B-D5CC9DFA8B74}"/>
    <cellStyle name="Comma 2 127 2" xfId="214" xr:uid="{A2490D70-259F-49A8-BAB0-78D79D3A1DB9}"/>
    <cellStyle name="Comma 2 127 2 2" xfId="351" xr:uid="{8BF83B19-EACE-4704-AC2A-D87A58124051}"/>
    <cellStyle name="Comma 2 127 2 2 2" xfId="381" xr:uid="{8FF82B4B-7327-4DBA-BADA-8409CCE7319E}"/>
    <cellStyle name="Comma 2 127 2 2 2 2" xfId="452" xr:uid="{67ED4504-9404-4793-8C02-1B8EDD98513D}"/>
    <cellStyle name="Comma 2 127 2 2 3" xfId="422" xr:uid="{70A1684E-8896-4972-BC5E-72397F14F634}"/>
    <cellStyle name="Comma 2 127 2 2 4" xfId="483" xr:uid="{2F6E7C76-624E-4323-B765-FD3FAD767143}"/>
    <cellStyle name="Comma 2 127 3" xfId="329" xr:uid="{78585B6E-AEA3-4D5A-A666-B365581960FC}"/>
    <cellStyle name="Comma 2 127 3 2" xfId="352" xr:uid="{2293A0A7-DF21-4258-B9EB-43DF063AE41D}"/>
    <cellStyle name="Comma 2 127 3 2 2" xfId="382" xr:uid="{23EB0AE6-55D2-453C-A70D-AEDCF4D32A48}"/>
    <cellStyle name="Comma 2 127 3 2 2 2" xfId="453" xr:uid="{18464FB3-5A9B-4889-A53B-BEE4C44260FC}"/>
    <cellStyle name="Comma 2 127 3 2 3" xfId="423" xr:uid="{8A8E3027-01FE-4AC8-86B0-8AF7A3F396FF}"/>
    <cellStyle name="Comma 2 127 3 2 4" xfId="484" xr:uid="{F6C4A067-017E-4748-887E-0B04D7656C38}"/>
    <cellStyle name="Comma 2 127 4" xfId="353" xr:uid="{D23A2C23-DA88-4DBF-BCC8-37A4B302E5C0}"/>
    <cellStyle name="Comma 2 127 4 2" xfId="383" xr:uid="{5A1E3EBD-AD4E-4FFA-946B-A5881E9BC91F}"/>
    <cellStyle name="Comma 2 127 4 2 2" xfId="454" xr:uid="{6DC68D15-DAE2-4F42-981E-88E8895010C0}"/>
    <cellStyle name="Comma 2 127 4 3" xfId="424" xr:uid="{1F25B62E-5124-42BF-8F7F-1821BF9D1A10}"/>
    <cellStyle name="Comma 2 127 4 4" xfId="485" xr:uid="{9CB342EE-7A96-45B8-9205-3DEA5E38059B}"/>
    <cellStyle name="Comma 2 2" xfId="86" xr:uid="{FEE32EBF-E36E-474B-8E54-674F36250E0A}"/>
    <cellStyle name="Comma 2 2 2" xfId="244" xr:uid="{90518F17-A466-46B0-AE69-A20E9C103507}"/>
    <cellStyle name="Comma 2 2 2 2" xfId="354" xr:uid="{67CE0B13-8977-4296-B993-B2CF374CD096}"/>
    <cellStyle name="Comma 2 2 2 2 2" xfId="384" xr:uid="{9D1707C9-6553-49F1-B919-3263B5E3BBE2}"/>
    <cellStyle name="Comma 2 2 2 2 2 2" xfId="455" xr:uid="{8906C5A3-35EA-4F94-905A-A28FA7091ACF}"/>
    <cellStyle name="Comma 2 2 2 2 3" xfId="425" xr:uid="{FB106555-D516-4BCC-89AB-CFE25DEFAD40}"/>
    <cellStyle name="Comma 2 2 2 2 4" xfId="486" xr:uid="{3ED70B7A-4B80-4B0F-963C-8B3A3BC8DE0A}"/>
    <cellStyle name="Comma 2 2 3" xfId="330" xr:uid="{3FB31E95-2FC1-4CF6-840A-63D24A10F08E}"/>
    <cellStyle name="Comma 2 2 3 2" xfId="355" xr:uid="{CC1AFB14-650E-4CB4-B96F-4FBB6B2EFBA8}"/>
    <cellStyle name="Comma 2 2 3 2 2" xfId="385" xr:uid="{73208495-0D84-444C-88ED-DBFCD5C2FD25}"/>
    <cellStyle name="Comma 2 2 3 2 2 2" xfId="456" xr:uid="{3DA52FE2-AF11-4F9E-A7F0-403FFF2029B2}"/>
    <cellStyle name="Comma 2 2 3 2 3" xfId="426" xr:uid="{EC3FDD45-A4F3-442E-8D2F-9E1FFA7A4B7B}"/>
    <cellStyle name="Comma 2 2 3 2 4" xfId="487" xr:uid="{7FA6CD60-0125-44E9-896D-BC74B70792F6}"/>
    <cellStyle name="Comma 2 2 4" xfId="356" xr:uid="{47A11630-9C19-43E9-9C79-CBDE84817583}"/>
    <cellStyle name="Comma 2 2 4 2" xfId="386" xr:uid="{23D39486-54B9-411E-B17A-12A203353B5F}"/>
    <cellStyle name="Comma 2 2 4 2 2" xfId="457" xr:uid="{3820791C-DB64-4FA8-B5C3-DCD5D7A46C4A}"/>
    <cellStyle name="Comma 2 2 4 3" xfId="427" xr:uid="{ADCF962E-B385-4D25-9E76-9F7BD8AD1164}"/>
    <cellStyle name="Comma 2 2 4 4" xfId="488" xr:uid="{9800FE43-AAD7-4EC7-AC10-52B0A731A54E}"/>
    <cellStyle name="Comma 2 3" xfId="168" xr:uid="{5BE5AD71-C193-4ADC-BEF9-75A27DD05050}"/>
    <cellStyle name="Comma 2 3 2" xfId="303" xr:uid="{75484805-813C-4534-B991-E1AB5861D3D8}"/>
    <cellStyle name="Comma 2 3 2 2" xfId="357" xr:uid="{8CD01C5A-536A-4E69-B799-BCC2BB4667A9}"/>
    <cellStyle name="Comma 2 3 2 2 2" xfId="387" xr:uid="{87043ACE-E4CB-4086-84C1-6AD10FCEC1C2}"/>
    <cellStyle name="Comma 2 3 2 2 2 2" xfId="458" xr:uid="{EC939604-EFD0-4C72-9FB3-B55F5BB47511}"/>
    <cellStyle name="Comma 2 3 2 2 3" xfId="428" xr:uid="{2B6496AD-A158-45F3-A949-C969A2AB1360}"/>
    <cellStyle name="Comma 2 3 2 2 4" xfId="489" xr:uid="{1CE2C0B4-7F8F-42FD-BABC-E2D41D421DAA}"/>
    <cellStyle name="Comma 2 3 3" xfId="335" xr:uid="{97CCF410-91B3-4958-A45A-8F16D300BF49}"/>
    <cellStyle name="Comma 2 3 3 2" xfId="358" xr:uid="{68D9BE9A-1244-4B1A-B97D-A4AAF2FDEE20}"/>
    <cellStyle name="Comma 2 3 3 2 2" xfId="388" xr:uid="{0EF5C08F-2B49-4E9C-8D93-47B9201CAE21}"/>
    <cellStyle name="Comma 2 3 3 2 2 2" xfId="459" xr:uid="{54AD1CA4-C0F8-4C21-ABF6-C94ED8171D17}"/>
    <cellStyle name="Comma 2 3 3 2 3" xfId="429" xr:uid="{FE973073-D682-408F-92FE-D442FA298008}"/>
    <cellStyle name="Comma 2 3 3 2 4" xfId="490" xr:uid="{01D42705-66BB-46FB-B752-C454BCE57CC8}"/>
    <cellStyle name="Comma 2 3 4" xfId="359" xr:uid="{3DB4A4C0-2A29-478C-AEA4-F198ADA1995A}"/>
    <cellStyle name="Comma 2 3 4 2" xfId="389" xr:uid="{CD499C08-2D69-41BC-AFA1-3FDAF1945CE0}"/>
    <cellStyle name="Comma 2 3 4 2 2" xfId="460" xr:uid="{B639EDBE-EFC9-4074-8D41-94B75A21D4BD}"/>
    <cellStyle name="Comma 2 3 4 3" xfId="430" xr:uid="{AD011AA7-8098-4E65-98F0-80B93AD60909}"/>
    <cellStyle name="Comma 2 3 4 4" xfId="491" xr:uid="{A7BB6CCC-AC2C-4E82-BB2C-CC1551DC7C5A}"/>
    <cellStyle name="Comma 2 4" xfId="212" xr:uid="{2EC2852C-F7DA-4897-9697-0FE3B16A1111}"/>
    <cellStyle name="Comma 2 4 2" xfId="360" xr:uid="{C1C17CD9-B5DF-47AC-88D0-55AE08D706EB}"/>
    <cellStyle name="Comma 2 4 2 2" xfId="390" xr:uid="{62AC6924-B167-473C-85FE-4F2FD44B1A40}"/>
    <cellStyle name="Comma 2 4 2 2 2" xfId="461" xr:uid="{C456AA47-4027-4D34-A6E1-3889A8512B61}"/>
    <cellStyle name="Comma 2 4 2 3" xfId="431" xr:uid="{2E85F0F6-5CC6-4848-9198-86ED2E050D22}"/>
    <cellStyle name="Comma 2 4 2 4" xfId="492" xr:uid="{89093F47-4945-4037-8BF3-1F1A1F9B1FFC}"/>
    <cellStyle name="Comma 2 5" xfId="328" xr:uid="{B3C65E4A-8526-4560-B523-16B5E957DFE6}"/>
    <cellStyle name="Comma 2 5 2" xfId="361" xr:uid="{FF105D03-5DED-4C04-AA37-6148B36B37E3}"/>
    <cellStyle name="Comma 2 5 2 2" xfId="391" xr:uid="{8EAA0CB0-CFB7-4F2C-B34F-8D3677F396A0}"/>
    <cellStyle name="Comma 2 5 2 2 2" xfId="462" xr:uid="{D2CAE0DE-5243-4511-89B1-A44A059D069A}"/>
    <cellStyle name="Comma 2 5 2 3" xfId="432" xr:uid="{461C6B56-F694-4588-8018-931780327BD1}"/>
    <cellStyle name="Comma 2 5 2 4" xfId="493" xr:uid="{2AF4954A-90C5-45DF-8B1F-8DF57167EFC9}"/>
    <cellStyle name="Comma 2 6" xfId="362" xr:uid="{18E68510-9FC4-4D4E-AB55-3B4941595C97}"/>
    <cellStyle name="Comma 2 6 2" xfId="392" xr:uid="{7570A82C-44BE-4F17-ACBE-181E9AA1AD2F}"/>
    <cellStyle name="Comma 2 6 2 2" xfId="463" xr:uid="{549FDD7D-5B7C-4BFB-B36A-870EA3A07F57}"/>
    <cellStyle name="Comma 2 6 3" xfId="433" xr:uid="{855A13A2-7B0D-4A53-858C-C3A0C240998D}"/>
    <cellStyle name="Comma 2 6 4" xfId="494" xr:uid="{59464890-49B3-4D69-B7D4-588BDDBE8239}"/>
    <cellStyle name="Comma 3" xfId="95" xr:uid="{D3541E11-7C71-4C85-A6BE-9AA44217F5DA}"/>
    <cellStyle name="Comma 3 2" xfId="247" xr:uid="{257B78D5-AC43-460F-B6CF-F6589D72FAA0}"/>
    <cellStyle name="Comma 3 2 2" xfId="363" xr:uid="{3BB0A390-8768-4558-B27D-D45855A051D7}"/>
    <cellStyle name="Comma 3 2 2 2" xfId="393" xr:uid="{FF80F2BA-1780-4FD0-8944-47624B145691}"/>
    <cellStyle name="Comma 3 2 2 2 2" xfId="464" xr:uid="{520E2BD4-5767-46E6-9508-EB8618081C31}"/>
    <cellStyle name="Comma 3 2 2 3" xfId="434" xr:uid="{CF30CD66-93DD-405B-B6D4-836E9B2CAA36}"/>
    <cellStyle name="Comma 3 2 2 4" xfId="495" xr:uid="{A778BA9B-BF41-40BC-8717-C6237A33EAA6}"/>
    <cellStyle name="Comma 3 3" xfId="331" xr:uid="{467BFC50-2651-4E42-B60D-614F8079CA5E}"/>
    <cellStyle name="Comma 3 3 2" xfId="364" xr:uid="{E5F00B20-0238-4E50-B92D-31D30CCEBE46}"/>
    <cellStyle name="Comma 3 3 2 2" xfId="394" xr:uid="{2FB77C2C-6CCE-455F-844A-7030CB8E99F6}"/>
    <cellStyle name="Comma 3 3 2 2 2" xfId="465" xr:uid="{2E83C883-F20B-482C-BB77-20EA0367AD15}"/>
    <cellStyle name="Comma 3 3 2 3" xfId="435" xr:uid="{F44DE03F-7C0E-4AB6-9A31-0DFB92AC2FF4}"/>
    <cellStyle name="Comma 3 3 2 4" xfId="496" xr:uid="{1B271B01-FF12-4F4B-9BA5-B799CCD4647A}"/>
    <cellStyle name="Comma 3 4" xfId="365" xr:uid="{501FCD6E-C63A-4578-8C81-16660A2170E9}"/>
    <cellStyle name="Comma 3 4 2" xfId="395" xr:uid="{7F432FB1-A78A-4813-B61F-680FE5699539}"/>
    <cellStyle name="Comma 3 4 2 2" xfId="466" xr:uid="{60B5092B-C206-446C-A1ED-46CB5FE01FCF}"/>
    <cellStyle name="Comma 3 4 3" xfId="436" xr:uid="{D9103DDD-1AC3-4D7C-B7E4-6572CC7CEB0C}"/>
    <cellStyle name="Comma 3 4 4" xfId="497" xr:uid="{726B2611-CA9E-4955-A1D6-528188DBF493}"/>
    <cellStyle name="Comma 4" xfId="135" xr:uid="{135E5FAE-A308-4DED-A3D3-9D1F76B15CF2}"/>
    <cellStyle name="Comma 4 2" xfId="143" xr:uid="{A2760165-400E-478B-BF71-E77A50FD0169}"/>
    <cellStyle name="Comma 4 2 2" xfId="278" xr:uid="{B6FC2DF5-F0A5-43F6-A500-ACE269C12992}"/>
    <cellStyle name="Comma 4 2 2 2" xfId="366" xr:uid="{513F05CB-6CEB-4D00-ADA3-146A26014DF7}"/>
    <cellStyle name="Comma 4 2 2 2 2" xfId="396" xr:uid="{4BBA2118-5B9D-468F-8FD1-1BBFA37F3944}"/>
    <cellStyle name="Comma 4 2 2 2 2 2" xfId="467" xr:uid="{1334B516-64E4-46F4-963A-F85EA92D533E}"/>
    <cellStyle name="Comma 4 2 2 2 3" xfId="437" xr:uid="{0769B7AD-B19F-4368-85AA-5554121C83F3}"/>
    <cellStyle name="Comma 4 2 2 2 4" xfId="498" xr:uid="{F8E380AA-F2BC-457D-9603-FAE5E2F28168}"/>
    <cellStyle name="Comma 4 2 3" xfId="334" xr:uid="{1F8A9465-E898-42B3-9AFE-656F0F27DF0F}"/>
    <cellStyle name="Comma 4 2 3 2" xfId="367" xr:uid="{3B20BD7B-749E-48A7-AB6D-F7CF5577877E}"/>
    <cellStyle name="Comma 4 2 3 2 2" xfId="397" xr:uid="{3A26173D-F952-495C-BED7-4CD1E20B1FC9}"/>
    <cellStyle name="Comma 4 2 3 2 2 2" xfId="468" xr:uid="{C3F34B67-CE1E-4016-A0B2-7E363A429B32}"/>
    <cellStyle name="Comma 4 2 3 2 3" xfId="438" xr:uid="{9C27DD49-01CF-4961-AA5C-C7BFB45D6188}"/>
    <cellStyle name="Comma 4 2 3 2 4" xfId="499" xr:uid="{A4738BEC-5A59-4D3F-AD0B-82D9A41EF295}"/>
    <cellStyle name="Comma 4 2 4" xfId="368" xr:uid="{71312752-DAE0-4EA4-A86E-03E7F161D3C8}"/>
    <cellStyle name="Comma 4 2 4 2" xfId="398" xr:uid="{436D6C1E-602A-42DA-8F6F-C5FE069E1193}"/>
    <cellStyle name="Comma 4 2 4 2 2" xfId="469" xr:uid="{9176CB99-50DD-4C10-B417-2B7E672125E2}"/>
    <cellStyle name="Comma 4 2 4 3" xfId="439" xr:uid="{526F1097-FCA5-4352-92D1-B01780D78875}"/>
    <cellStyle name="Comma 4 2 4 4" xfId="500" xr:uid="{4D736985-C5E9-46D3-89A7-7278DF02619B}"/>
    <cellStyle name="Comma 4 3" xfId="272" xr:uid="{60E7885D-DD15-4BE6-A693-1ED338F56566}"/>
    <cellStyle name="Comma 4 3 2" xfId="369" xr:uid="{2A70E057-359C-4957-87F6-C4934A822624}"/>
    <cellStyle name="Comma 4 3 2 2" xfId="399" xr:uid="{138977FC-C679-4EC5-B1C7-BFF72AEEEAC8}"/>
    <cellStyle name="Comma 4 3 2 2 2" xfId="470" xr:uid="{F54B441B-B4B3-4218-8D37-76977D896207}"/>
    <cellStyle name="Comma 4 3 2 3" xfId="440" xr:uid="{86A96C3D-465A-4D1A-9481-30E73C3E01B8}"/>
    <cellStyle name="Comma 4 3 2 4" xfId="501" xr:uid="{88A9AE80-A399-4703-B855-8365ECCFDC2F}"/>
    <cellStyle name="Comma 4 4" xfId="333" xr:uid="{4CEED998-6C00-4282-A632-39B144F695DB}"/>
    <cellStyle name="Comma 4 4 2" xfId="370" xr:uid="{2F1180B9-4FB7-4132-A28F-7848DF3D186C}"/>
    <cellStyle name="Comma 4 4 2 2" xfId="400" xr:uid="{149C735A-2805-4BDA-A2E7-4B678B7F9667}"/>
    <cellStyle name="Comma 4 4 2 2 2" xfId="471" xr:uid="{183CCE48-537F-47B2-B24D-66688FECEF44}"/>
    <cellStyle name="Comma 4 4 2 3" xfId="441" xr:uid="{19CF0742-2A3F-466E-9B2E-893F3B36FE69}"/>
    <cellStyle name="Comma 4 4 2 4" xfId="502" xr:uid="{2C38AC80-FB1A-4EF8-962F-9504C76FD58F}"/>
    <cellStyle name="Comma 4 5" xfId="371" xr:uid="{706C6878-D66C-4E46-BE9F-476D6CA6F9D5}"/>
    <cellStyle name="Comma 4 5 2" xfId="401" xr:uid="{D4150BF5-297B-4CE0-BE61-96B31BC5518B}"/>
    <cellStyle name="Comma 4 5 2 2" xfId="472" xr:uid="{0CF16675-FF4A-4B20-A8DA-39F90C203A14}"/>
    <cellStyle name="Comma 4 5 3" xfId="442" xr:uid="{9B37C1BD-2B89-4CAA-B28D-6AC5A392D57B}"/>
    <cellStyle name="Comma 4 5 4" xfId="503" xr:uid="{712FF2C3-1112-42B5-A535-66468D1A5EC1}"/>
    <cellStyle name="Comma 5" xfId="192" xr:uid="{9B322362-69FB-478C-B2A1-9333A8251C95}"/>
    <cellStyle name="Comma 5 2" xfId="325" xr:uid="{D5A24870-D0DD-4B9F-8267-9DB955204095}"/>
    <cellStyle name="Comma 5 2 2" xfId="372" xr:uid="{062635BD-DB6A-4E04-A622-4120F81ACB7F}"/>
    <cellStyle name="Comma 5 2 2 2" xfId="402" xr:uid="{8273A7D8-6AC6-4551-BF12-942E56D3C906}"/>
    <cellStyle name="Comma 5 2 2 2 2" xfId="473" xr:uid="{FEB4A544-515F-4ABC-8DBC-54D5AF525A6D}"/>
    <cellStyle name="Comma 5 2 2 3" xfId="443" xr:uid="{CA9A3B19-0407-4F6E-BC49-F7920F23A589}"/>
    <cellStyle name="Comma 5 2 2 4" xfId="504" xr:uid="{4970B0DA-BE16-49B1-A127-4A887A06BF7F}"/>
    <cellStyle name="Comma 5 2 2 4 14 3" xfId="121" xr:uid="{D0A0047C-F333-450F-AF46-5F432FCB0669}"/>
    <cellStyle name="Comma 5 2 2 4 14 3 2" xfId="262" xr:uid="{B3CA74EA-8F82-4D7C-8F71-2694BC990C68}"/>
    <cellStyle name="Comma 5 2 2 4 14 3 2 2" xfId="373" xr:uid="{83254DCD-A2B8-41E6-9B18-B434BF9BC8F2}"/>
    <cellStyle name="Comma 5 2 2 4 14 3 2 2 2" xfId="403" xr:uid="{EBF23400-19D6-48A2-AD49-3FA0F2873537}"/>
    <cellStyle name="Comma 5 2 2 4 14 3 2 2 2 2" xfId="474" xr:uid="{350D477A-F448-4F3E-9CFA-EEFCF178F080}"/>
    <cellStyle name="Comma 5 2 2 4 14 3 2 2 3" xfId="444" xr:uid="{DF2258F1-C923-4912-B874-82087D3A896A}"/>
    <cellStyle name="Comma 5 2 2 4 14 3 2 2 4" xfId="505" xr:uid="{58BD87C7-2F30-444A-8EF2-7E3622154126}"/>
    <cellStyle name="Comma 5 2 2 4 14 3 3" xfId="332" xr:uid="{93149196-6166-4C25-82BE-5C6CD26DD656}"/>
    <cellStyle name="Comma 5 2 2 4 14 3 3 2" xfId="374" xr:uid="{78582E91-06EE-4C33-9619-D1016C6BAEC5}"/>
    <cellStyle name="Comma 5 2 2 4 14 3 3 2 2" xfId="404" xr:uid="{3FBE6CE5-DC93-4A45-9577-4450D78EB8CF}"/>
    <cellStyle name="Comma 5 2 2 4 14 3 3 2 2 2" xfId="475" xr:uid="{124F01CF-763C-4C6B-9892-E4AE11B134B2}"/>
    <cellStyle name="Comma 5 2 2 4 14 3 3 2 3" xfId="445" xr:uid="{C31D6538-76B0-4ED3-A16C-67F53A9E871F}"/>
    <cellStyle name="Comma 5 2 2 4 14 3 3 2 4" xfId="506" xr:uid="{FD5F4CD3-26EA-497F-8376-E769BF5B7E2B}"/>
    <cellStyle name="Comma 5 2 2 4 14 3 4" xfId="375" xr:uid="{D31D3AD6-20B1-478A-B072-0CE2EC75AB83}"/>
    <cellStyle name="Comma 5 2 2 4 14 3 4 2" xfId="405" xr:uid="{50294C0E-8917-4EA8-8EE3-6FCBDED1BCDD}"/>
    <cellStyle name="Comma 5 2 2 4 14 3 4 2 2" xfId="476" xr:uid="{EAFF5D60-A72E-48EF-AA0F-15DC4BE7ACDC}"/>
    <cellStyle name="Comma 5 2 2 4 14 3 4 3" xfId="446" xr:uid="{7EA4ABB2-1FA6-4BDF-851B-23BA613392E2}"/>
    <cellStyle name="Comma 5 2 2 4 14 3 4 4" xfId="507" xr:uid="{872409AC-97BD-4599-888D-A31F967C6C26}"/>
    <cellStyle name="Comma 5 3" xfId="376" xr:uid="{274D3F0A-0A57-4D33-8317-DA3E47CF2E32}"/>
    <cellStyle name="Comma 5 3 2" xfId="406" xr:uid="{1977FD50-1A8E-4A6F-990B-5C737BDEB53E}"/>
    <cellStyle name="Comma 5 3 2 2" xfId="477" xr:uid="{91E46756-E42D-42FD-A0D6-6B0E58BB5831}"/>
    <cellStyle name="Comma 5 3 3" xfId="447" xr:uid="{ED1DBC58-EAA5-4D61-B106-79A5210D1349}"/>
    <cellStyle name="Comma 5 3 4" xfId="508" xr:uid="{3E74CEB2-FD52-4D9E-93F2-A371B9EC5BD5}"/>
    <cellStyle name="Comma 6" xfId="377" xr:uid="{A8C553A7-554A-4372-9227-1E6DC8D596CB}"/>
    <cellStyle name="Comma 6 2" xfId="407" xr:uid="{00E111A0-6D35-4EB3-9BE7-4382B83A5FD2}"/>
    <cellStyle name="Comma 6 2 2" xfId="478" xr:uid="{EF148695-8343-48B8-81C2-B6EB9B6382D7}"/>
    <cellStyle name="Comma 6 3" xfId="448" xr:uid="{FA21D374-20C3-470F-8248-405695823DE8}"/>
    <cellStyle name="Comma 6 4" xfId="509" xr:uid="{0199D34C-BAF4-4B3C-B2D1-1F8D5DFC6646}"/>
    <cellStyle name="Comma 7" xfId="408" xr:uid="{9DCBA10B-785B-4989-AE9B-F31D07926753}"/>
    <cellStyle name="Comma 8" xfId="479" xr:uid="{301DEBD4-9632-4FE8-9A7D-E075E3A9EAA3}"/>
    <cellStyle name="Comment" xfId="93" xr:uid="{6EF4BB36-6C6F-44B8-8AC0-4D5F685E0478}"/>
    <cellStyle name="Error checking" xfId="46" xr:uid="{1D6ED82A-EE4E-4815-8675-D7856730BDCF}"/>
    <cellStyle name="Heading 1 2" xfId="51" xr:uid="{37689EC3-D196-4F1F-AAC9-36BF9F349D3A}"/>
    <cellStyle name="Heading 1 3" xfId="35" xr:uid="{6511F0B9-A1AC-4B74-AAC5-B5775E5BB8A9}"/>
    <cellStyle name="Heading 2 2" xfId="36" xr:uid="{7BCE2CF7-9181-43AF-B25C-ACCDCB5156AD}"/>
    <cellStyle name="Heading 3 2" xfId="37" xr:uid="{CFCD0B56-2B35-48A1-950E-841C257CB52F}"/>
    <cellStyle name="Heading 3 2 2" xfId="217" xr:uid="{2EC12CBE-EE09-4347-B8B2-93D8826F984B}"/>
    <cellStyle name="Heading 4 2" xfId="38" xr:uid="{4008CFC8-BBDB-4673-84B7-0378376D5BB3}"/>
    <cellStyle name="Heading 4 2 2" xfId="218" xr:uid="{A4D3A768-3F10-456F-B94B-5F8F76B0C8DB}"/>
    <cellStyle name="Hyperlink 2" xfId="62" xr:uid="{10B5A740-0D2C-4A0C-9354-97C8FE4D6025}"/>
    <cellStyle name="Hyperlink 2 2" xfId="410" xr:uid="{90DF8559-DA07-40A3-BF8C-E1FB76C18E72}"/>
    <cellStyle name="Hyperlink 3" xfId="89" xr:uid="{B99DF701-FDED-4DB4-AEED-36B36DC17FC5}"/>
    <cellStyle name="Hyperlink 4" xfId="64" xr:uid="{653B8664-3468-4E62-8C4A-84849C817159}"/>
    <cellStyle name="Hyperlink 5" xfId="409" xr:uid="{191411B5-7C34-421D-A825-3732ADE68519}"/>
    <cellStyle name="Hyperlink 6 3" xfId="88" xr:uid="{5217F8AB-68E1-4FFE-B93D-E7FF6D62239D}"/>
    <cellStyle name="Imported" xfId="41" xr:uid="{933F1AA7-6E5F-4454-8602-4DD0C501CD81}"/>
    <cellStyle name="Imported 2" xfId="139" xr:uid="{093A2A67-5BF1-4E66-90E9-B87B05E5640D}"/>
    <cellStyle name="Imported 2 2" xfId="274" xr:uid="{8ED29743-0FD6-4179-A1C1-2FD88944672E}"/>
    <cellStyle name="Imported 3" xfId="145" xr:uid="{BC5A49FB-C210-44F6-80EC-52942D667844}"/>
    <cellStyle name="Imported 3 2" xfId="280" xr:uid="{DE401460-9094-4B79-A6C4-91401A9134BD}"/>
    <cellStyle name="Imported 4" xfId="153" xr:uid="{783234E3-6C45-41FF-B894-DA4E77D8CEC6}"/>
    <cellStyle name="Imported 4 2" xfId="288" xr:uid="{785C4694-7154-44E0-86EE-540E497B52AF}"/>
    <cellStyle name="Imported 5" xfId="198" xr:uid="{F6B3BFE9-A50C-4277-B62F-5A80805A5BFE}"/>
    <cellStyle name="Level 1" xfId="101" xr:uid="{F25DEF5E-555A-4EBA-8EEF-BA59B791EAEC}"/>
    <cellStyle name="Level 2" xfId="113" xr:uid="{12DBDC38-DCB4-43D7-BCBA-30EF06398D24}"/>
    <cellStyle name="Level 3" xfId="114" xr:uid="{8EFF8102-DA65-4049-AD42-384FDC150E89}"/>
    <cellStyle name="Normal" xfId="0" builtinId="0"/>
    <cellStyle name="Normal - Style1 2" xfId="10" xr:uid="{FA93882A-F2C4-4777-8E8F-ED9217B88554}"/>
    <cellStyle name="Normal - Style1 2 2" xfId="82" xr:uid="{04A8494C-A9DB-4ED7-9D39-0A131E900BAD}"/>
    <cellStyle name="Normal 10" xfId="106" xr:uid="{D311C187-5625-4F05-B5B4-CCBB75559898}"/>
    <cellStyle name="Normal 10 2" xfId="254" xr:uid="{3DC8A01E-DB5F-4DA4-AF76-E4F1C7654075}"/>
    <cellStyle name="Normal 10 2 2 2" xfId="77" xr:uid="{9F7E68AB-D08E-4168-B57E-7D28632C39F6}"/>
    <cellStyle name="Normal 10 2 2 2 2" xfId="241" xr:uid="{851490AF-036B-4110-AC10-3FFAF0435B25}"/>
    <cellStyle name="Normal 10 2 2 2 3" xfId="338" xr:uid="{1CBA9F3F-591E-4361-B729-8260FB17208B}"/>
    <cellStyle name="Normal 10 5" xfId="340" xr:uid="{0F4FC735-986F-4C51-8E6C-BA65B24BD753}"/>
    <cellStyle name="Normal 11" xfId="107" xr:uid="{CDC96CF5-1ABA-42B3-977C-3A28CADB9E5D}"/>
    <cellStyle name="Normal 11 2" xfId="91" xr:uid="{697DADC9-46E9-492A-8324-915965871727}"/>
    <cellStyle name="Normal 11 2 2" xfId="246" xr:uid="{A072CC18-E9EE-4B7D-97E9-B2563E78ECB9}"/>
    <cellStyle name="Normal 11 2 27 3" xfId="343" xr:uid="{D389E8E3-F708-41A3-A734-503BEF879B73}"/>
    <cellStyle name="Normal 11 28 2" xfId="345" xr:uid="{B6F046B7-51AF-463A-9CB0-A621931E69C6}"/>
    <cellStyle name="Normal 11 3" xfId="255" xr:uid="{A1E60454-083B-4462-BFD7-21BF9CDE66BA}"/>
    <cellStyle name="Normal 12" xfId="104" xr:uid="{3504630A-8528-4F2F-8118-6EEE31BD1805}"/>
    <cellStyle name="Normal 12 2" xfId="253" xr:uid="{7CB9DA17-0888-481B-8F29-0EAC3E37AEA1}"/>
    <cellStyle name="Normal 13" xfId="102" xr:uid="{ADDD6AD7-A313-4FDC-B5B8-D9C5744EA5BC}"/>
    <cellStyle name="Normal 13 2" xfId="251" xr:uid="{8D3A69C5-350B-4536-9197-BA1BE484AC05}"/>
    <cellStyle name="Normal 14" xfId="110" xr:uid="{D2CDE6CE-9C83-42A1-87CE-27F8AC9CEEC3}"/>
    <cellStyle name="Normal 14 10 18" xfId="12" xr:uid="{489C16B8-ECF5-4440-9A65-7B8675210B62}"/>
    <cellStyle name="Normal 14 2" xfId="258" xr:uid="{F89CC558-2D85-4D37-B1C8-1DF7E1E602F5}"/>
    <cellStyle name="Normal 15" xfId="109" xr:uid="{8C01BE91-0736-4024-9DE6-FCA27E64FBA3}"/>
    <cellStyle name="Normal 15 2" xfId="257" xr:uid="{C8B46EB0-87F8-4413-8C4E-CD4D06A5187D}"/>
    <cellStyle name="Normal 15 2 2" xfId="126" xr:uid="{26C80BF7-A58B-47C9-9314-2280C06C0C67}"/>
    <cellStyle name="Normal 16" xfId="105" xr:uid="{182AE972-B89F-4E0F-9230-9248932A460A}"/>
    <cellStyle name="Normal 16 3 2 2 3 14 3" xfId="150" xr:uid="{CDB54A61-A11F-44C0-9E54-555D80D36EE6}"/>
    <cellStyle name="Normal 16 3 2 2 3 14 3 2" xfId="180" xr:uid="{C704C475-8255-456C-B002-E24A09E17080}"/>
    <cellStyle name="Normal 16 3 2 2 3 14 3 2 2" xfId="314" xr:uid="{A92A656A-1C04-4437-9074-D8FE3C5D90D1}"/>
    <cellStyle name="Normal 16 3 2 2 3 14 3 3" xfId="285" xr:uid="{32C7D758-BD65-4D7E-9CC8-19FF6B34999A}"/>
    <cellStyle name="Normal 16 3 2 4 14 3 2" xfId="202" xr:uid="{B83BAB0D-8462-4B2A-8F2D-7D2CF3EF74F3}"/>
    <cellStyle name="Normal 17" xfId="61" xr:uid="{A1D36180-733E-484C-ACE1-31E0CF979209}"/>
    <cellStyle name="Normal 17 2" xfId="229" xr:uid="{58490F20-C773-46AC-9067-95839E4A8775}"/>
    <cellStyle name="Normal 18" xfId="74" xr:uid="{9E5E39C5-E2CC-4656-A730-11AE8499D644}"/>
    <cellStyle name="Normal 18 2" xfId="239" xr:uid="{7621C9A3-328C-4904-A0E5-C1DC986FF692}"/>
    <cellStyle name="Normal 18 6 2 3 3" xfId="25" xr:uid="{D845E28C-F022-448C-926A-E8581FD5B7C2}"/>
    <cellStyle name="Normal 18 6 2 3 3 2" xfId="211" xr:uid="{B0CA1495-2E5D-4356-BE7C-333685F160AC}"/>
    <cellStyle name="Normal 19" xfId="108" xr:uid="{CB4B230A-395E-4BD7-81BC-B00F07FAECDB}"/>
    <cellStyle name="Normal 19 2" xfId="256" xr:uid="{86F2E013-010C-4034-8C34-3F790B747ED0}"/>
    <cellStyle name="Normal 2" xfId="28" xr:uid="{3765CA79-C7B0-423C-B0D2-FB39BE4E5284}"/>
    <cellStyle name="Normal 2 10" xfId="16" xr:uid="{767C4B6F-4C94-4A4A-A991-D2080F157520}"/>
    <cellStyle name="Normal 2 11 4" xfId="341" xr:uid="{449A1400-066B-4F8E-B7C4-295090FEDBC5}"/>
    <cellStyle name="Normal 2 2" xfId="49" xr:uid="{5E35E939-BF2A-4740-961D-3EC978B885EE}"/>
    <cellStyle name="Normal 2 2 2 2 2" xfId="200" xr:uid="{A9DBA2E6-8247-444E-A36D-D686CF33121C}"/>
    <cellStyle name="Normal 2 2 4" xfId="339" xr:uid="{79323B82-5A73-40DA-AC4C-EFEC865E46A9}"/>
    <cellStyle name="Normal 2 3" xfId="167" xr:uid="{A3955099-D3C7-495D-B9A7-6E18A693BA15}"/>
    <cellStyle name="Normal 2 3 2" xfId="302" xr:uid="{3C265C39-9BF0-4EF0-8387-62A275CBC5A4}"/>
    <cellStyle name="Normal 2 3 85" xfId="118" xr:uid="{4AAD960E-06B9-4D81-8BAF-6646E3EA8F81}"/>
    <cellStyle name="Normal 2 5 2 4 15 2 3 2 2" xfId="83" xr:uid="{90FD8058-77D8-4210-8DDD-DF7F960D5205}"/>
    <cellStyle name="Normal 2 5 2 4 15 2 3 2 2 2" xfId="243" xr:uid="{5B52CC72-33A0-43C6-9C7B-FBF20296F181}"/>
    <cellStyle name="Normal 2 70 2" xfId="19" xr:uid="{2C5701A4-3E8C-40D3-A40E-3179C87A594E}"/>
    <cellStyle name="Normal 20" xfId="60" xr:uid="{779268A3-88D2-4D97-BBD5-59734ECDFED4}"/>
    <cellStyle name="Normal 20 2" xfId="228" xr:uid="{CA14CAEE-A137-4CFC-AFDC-C70881287BC7}"/>
    <cellStyle name="Normal 21" xfId="103" xr:uid="{DA86FBD6-D960-4F90-B768-C18FB2BEC9B2}"/>
    <cellStyle name="Normal 21 2" xfId="252" xr:uid="{D0CAA60E-4FF7-4D36-9DBB-F9E43AD13D26}"/>
    <cellStyle name="Normal 22" xfId="111" xr:uid="{5B0AEEFE-6BAA-45EA-98DD-74984FBA90FB}"/>
    <cellStyle name="Normal 22 2" xfId="259" xr:uid="{8CA2004D-291B-4F6D-AF88-67A12049B199}"/>
    <cellStyle name="Normal 226" xfId="137" xr:uid="{B06A4EB5-8240-4078-93DB-06C4019C955A}"/>
    <cellStyle name="Normal 23" xfId="112" xr:uid="{75C552D9-C591-4C32-BDB4-9027D8749730}"/>
    <cellStyle name="Normal 23 2" xfId="260" xr:uid="{C5344D5C-F0E1-43C6-941E-4013471F9EE2}"/>
    <cellStyle name="Normal 24" xfId="125" xr:uid="{C6437101-55C8-4323-8147-CBA494BA2601}"/>
    <cellStyle name="Normal 24 2" xfId="263" xr:uid="{18CB428E-92D4-4A05-A882-3E1FB7C38EF2}"/>
    <cellStyle name="Normal 25" xfId="173" xr:uid="{3E7965D4-D3CA-48F0-8884-C0B8F085A92C}"/>
    <cellStyle name="Normal 25 2" xfId="308" xr:uid="{86383D7C-47DB-40A5-A8B6-813A2D926611}"/>
    <cellStyle name="Normal 26" xfId="175" xr:uid="{95080BC4-326B-44DA-B7DE-1A49A2503563}"/>
    <cellStyle name="Normal 26 2" xfId="310" xr:uid="{C772F830-2721-4CF4-8E22-0E28EBDAAF5E}"/>
    <cellStyle name="Normal 27" xfId="190" xr:uid="{87BC338E-3969-4978-B7C2-4BAEB4BF746E}"/>
    <cellStyle name="Normal 27 2" xfId="323" xr:uid="{506428A6-838F-4E6B-9778-4A4F619B05C8}"/>
    <cellStyle name="Normal 28" xfId="203" xr:uid="{47DDB0A1-8CA5-4C17-9F87-81471CBE6557}"/>
    <cellStyle name="Normal 3" xfId="33" xr:uid="{99C52260-1ECC-4CCB-9205-E8143E06B94C}"/>
    <cellStyle name="Normal 3 11" xfId="92" xr:uid="{EC73308A-3E97-4BB0-9940-1C721306C408}"/>
    <cellStyle name="Normal 3 2" xfId="56" xr:uid="{08FF4984-03D9-4CC7-BE1E-1A95A41763E1}"/>
    <cellStyle name="Normal 3 3" xfId="216" xr:uid="{2E687442-4F11-4C3A-B6FA-6A66AA0793F9}"/>
    <cellStyle name="Normal 3 3 2 5 10 2" xfId="81" xr:uid="{CA1BDAE0-C8CE-4125-9031-286A43E18E96}"/>
    <cellStyle name="Normal 30" xfId="346" xr:uid="{0B97B2B6-5817-4D20-B820-52CA5DCAD17A}"/>
    <cellStyle name="Normal 31" xfId="347" xr:uid="{44355097-2F36-4FC8-8BBA-A36139A8BAF9}"/>
    <cellStyle name="Normal 4" xfId="42" xr:uid="{395F4831-31F0-4DE4-9F50-5F5595F00AFE}"/>
    <cellStyle name="Normal 4 2" xfId="5" xr:uid="{1B4782D6-348D-4746-AD09-F9B9F1DE4A37}"/>
    <cellStyle name="Normal 4 2 2" xfId="189" xr:uid="{52FEF9AA-1F2B-4627-B494-F26510BA4882}"/>
    <cellStyle name="Normal 4 2 24" xfId="90" xr:uid="{6C244B43-DF45-420D-94FF-1B19AAFCD1DD}"/>
    <cellStyle name="Normal 4 3" xfId="136" xr:uid="{320185E4-2BA9-4D43-8765-AD13474AA822}"/>
    <cellStyle name="Normal 4 4" xfId="221" xr:uid="{80AE363A-A87C-44BA-80AD-CFD39B2A0D0B}"/>
    <cellStyle name="Normal 4 85" xfId="119" xr:uid="{3FADEC7E-12B9-4E4E-BD9F-9D9B87FC9BF8}"/>
    <cellStyle name="Normal 4 85 2" xfId="261" xr:uid="{20E4759E-5FCB-4878-B04B-9A38589BE0C2}"/>
    <cellStyle name="Normal 5" xfId="52" xr:uid="{F5B5F21F-BF43-473F-80DF-8FA2DF60E5A0}"/>
    <cellStyle name="Normal 5 2" xfId="225" xr:uid="{281D6C53-4E96-45F4-8601-ABC7889A67CB}"/>
    <cellStyle name="Normal 58 3 2 3 3" xfId="27" xr:uid="{8F585789-3B3D-4A55-932E-1AEF47F036B5}"/>
    <cellStyle name="Normal 58 3 2 3 3 2" xfId="213" xr:uid="{A63CEE82-5CAE-47E4-B313-F1018EA7357C}"/>
    <cellStyle name="Normal 58 4 2 2" xfId="21" xr:uid="{FB00E3C6-368C-4D21-A20B-151A1184CBD4}"/>
    <cellStyle name="Normal 58 4 2 2 2" xfId="71" xr:uid="{ABBA3AEE-5951-4076-9C3D-3B357F249032}"/>
    <cellStyle name="Normal 58 4 2 2 2 2" xfId="236" xr:uid="{66075A4E-5B98-4C14-891F-B8AC04D6E1B0}"/>
    <cellStyle name="Normal 58 4 2 2 3" xfId="208" xr:uid="{76C5B433-B41E-4E74-BA42-7CD33DD5FB9B}"/>
    <cellStyle name="Normal 58 4 2 3" xfId="69" xr:uid="{1A5E0E38-5392-42F2-BD44-56C03FDEC2D8}"/>
    <cellStyle name="Normal 58 4 2 3 2" xfId="234" xr:uid="{95180374-4770-46A0-A611-45907795BE18}"/>
    <cellStyle name="Normal 58 4 2 4" xfId="68" xr:uid="{75FD2499-6D81-41E4-8E4E-A0F520E41FE0}"/>
    <cellStyle name="Normal 58 4 2 4 2" xfId="233" xr:uid="{443AD356-0B77-4B4F-9C42-C7FB0E759017}"/>
    <cellStyle name="Normal 58 4 2 5" xfId="65" xr:uid="{65453E2B-9CC2-4173-8440-ABF1D84DE4EF}"/>
    <cellStyle name="Normal 58 4 2 5 2" xfId="73" xr:uid="{864D9858-C3AF-42CB-9BEB-AB033A6B672C}"/>
    <cellStyle name="Normal 58 4 2 5 2 2" xfId="238" xr:uid="{16899C89-C94E-4F65-8823-A9AC6229DD29}"/>
    <cellStyle name="Normal 58 4 2 5 3" xfId="188" xr:uid="{47CE11BE-8E29-41DE-8C00-02897F864CA2}"/>
    <cellStyle name="Normal 58 4 2 5 3 2" xfId="322" xr:uid="{2293AC0B-C134-473A-A82A-F66B9AA266D4}"/>
    <cellStyle name="Normal 58 4 2 5 4" xfId="197" xr:uid="{83142E7E-C2A0-4322-945D-FD5318682CE9}"/>
    <cellStyle name="Normal 58 4 2 6" xfId="15" xr:uid="{78DE1022-038D-459D-BCA6-5A2B2DABF11E}"/>
    <cellStyle name="Normal 58 4 2 6 2" xfId="140" xr:uid="{33439B98-01F7-4712-BA14-6B1C6AC59185}"/>
    <cellStyle name="Normal 58 4 2 6 2 2" xfId="275" xr:uid="{EE9EEA0B-FEDB-4403-A2B6-13B710802319}"/>
    <cellStyle name="Normal 58 4 2 6 3" xfId="146" xr:uid="{95541F1D-1917-4E4C-BABC-54AEF77DD499}"/>
    <cellStyle name="Normal 58 4 2 6 3 2" xfId="281" xr:uid="{45258D95-8A3A-4989-8C71-69CC6CDF9B0E}"/>
    <cellStyle name="Normal 58 4 2 6 4" xfId="154" xr:uid="{B4C36590-6051-491F-960D-A78232AEB8C6}"/>
    <cellStyle name="Normal 58 4 2 6 4 2" xfId="289" xr:uid="{6F24D0AB-7CBC-41C6-81A7-E1BBC6D9FB0D}"/>
    <cellStyle name="Normal 58 4 2 6 5" xfId="199" xr:uid="{89CCBFBA-EE3F-46F6-8E72-2173A347687A}"/>
    <cellStyle name="Normal 58 4 2 6 9" xfId="416" xr:uid="{CD2D3933-091B-4E71-BB51-87763B32F5A4}"/>
    <cellStyle name="Normal 58 4 2 7" xfId="70" xr:uid="{DB4BAA5D-ABBA-4D2F-8481-C3F8DC0CDAD1}"/>
    <cellStyle name="Normal 58 4 2 7 2" xfId="235" xr:uid="{694D5B54-B3D7-4F47-9573-BFA2000A6838}"/>
    <cellStyle name="Normal 58 4 3 2" xfId="22" xr:uid="{4B015E42-A7B5-48E4-9A88-B630543DC24B}"/>
    <cellStyle name="Normal 58 4 3 2 2" xfId="209" xr:uid="{E59FCE82-9431-4325-94B1-7F2300F8DAD6}"/>
    <cellStyle name="Normal 58 4 3 3" xfId="67" xr:uid="{0B321BD3-7D7C-475D-9772-099D74C1D2E3}"/>
    <cellStyle name="Normal 58 4 3 3 2" xfId="232" xr:uid="{A664EFC8-B56C-436B-A538-A1E4A34983FC}"/>
    <cellStyle name="Normal 58 4 3 4" xfId="57" xr:uid="{CCEB2F6B-4072-4D33-BA58-3F5082EF6270}"/>
    <cellStyle name="Normal 58 4 3 4 2" xfId="226" xr:uid="{3F9BFA4F-2209-40D4-AD9F-2753800641A1}"/>
    <cellStyle name="Normal 58 4 3 5" xfId="3" xr:uid="{E4EC9031-7DE1-4CB1-B6DC-95E81F6D18E4}"/>
    <cellStyle name="Normal 58 4 3 5 10" xfId="185" xr:uid="{5FA8230F-E690-44A7-8CAF-6A7BAA23C08C}"/>
    <cellStyle name="Normal 58 4 3 5 10 2" xfId="319" xr:uid="{FB72ACBF-39A5-42E8-A019-2F2E93EE3BE5}"/>
    <cellStyle name="Normal 58 4 3 5 10 2 2" xfId="412" xr:uid="{62CA9753-B099-4B0E-9F86-0C2A4AC5B3A6}"/>
    <cellStyle name="Normal 58 4 3 5 11" xfId="193" xr:uid="{0A4EF938-4149-4906-9CBF-DE79BB9BDC2A}"/>
    <cellStyle name="Normal 58 4 3 5 11 2" xfId="326" xr:uid="{13A8A37C-051C-46CE-AC51-93267B360211}"/>
    <cellStyle name="Normal 58 4 3 5 12" xfId="194" xr:uid="{65B1CE38-546F-41BE-9442-88B689B4EAEA}"/>
    <cellStyle name="Normal 58 4 3 5 12 3" xfId="411" xr:uid="{8847BE20-EA6C-4EE9-99F4-3A78771D31D4}"/>
    <cellStyle name="Normal 58 4 3 5 2" xfId="72" xr:uid="{F8A7B27B-A27F-4E7A-88D3-D65FDA7349BA}"/>
    <cellStyle name="Normal 58 4 3 5 2 2" xfId="151" xr:uid="{FF00CD30-5C5A-4E81-9807-C40E8C82F938}"/>
    <cellStyle name="Normal 58 4 3 5 2 2 2" xfId="286" xr:uid="{1CE04AE2-BB57-4B8D-84B0-FE7371E5CAA1}"/>
    <cellStyle name="Normal 58 4 3 5 2 3" xfId="237" xr:uid="{9AB32BAD-AA50-4813-8F2C-28D73870E0C1}"/>
    <cellStyle name="Normal 58 4 3 5 3" xfId="127" xr:uid="{762FF354-8FCD-4063-BDCC-5B3AF1B37362}"/>
    <cellStyle name="Normal 58 4 3 5 3 2" xfId="264" xr:uid="{26AB06C5-6443-47E1-94F4-CD5F9E993A38}"/>
    <cellStyle name="Normal 58 4 3 5 4" xfId="130" xr:uid="{892DA232-C8E9-46F2-879E-DD7E4D8DF1DB}"/>
    <cellStyle name="Normal 58 4 3 5 4 2" xfId="133" xr:uid="{86194B31-BC36-4A18-A2D3-7F72776161B0}"/>
    <cellStyle name="Normal 58 4 3 5 4 2 2" xfId="270" xr:uid="{5288CB78-787F-4B1D-BCED-38069A8304C6}"/>
    <cellStyle name="Normal 58 4 3 5 4 3" xfId="141" xr:uid="{6D31E2B4-4005-40F4-B02E-552FF2184204}"/>
    <cellStyle name="Normal 58 4 3 5 4 3 2" xfId="276" xr:uid="{C17C4AF8-6110-4076-801F-1E7B8CF4B652}"/>
    <cellStyle name="Normal 58 4 3 5 4 4" xfId="267" xr:uid="{70A145BB-D738-4BC9-9A0E-E50CC625699A}"/>
    <cellStyle name="Normal 58 4 3 5 5" xfId="147" xr:uid="{DB06E707-3140-4231-B7C6-F5F1A2AB7EAE}"/>
    <cellStyle name="Normal 58 4 3 5 5 2" xfId="157" xr:uid="{3DDD8F72-BC9B-4D09-8EA0-3BC0000758D2}"/>
    <cellStyle name="Normal 58 4 3 5 5 2 2" xfId="292" xr:uid="{738C396F-5375-45A2-8D58-25D05BA5C13D}"/>
    <cellStyle name="Normal 58 4 3 5 5 3" xfId="163" xr:uid="{6A908972-50AD-4B2C-9E09-6BD98C70147D}"/>
    <cellStyle name="Normal 58 4 3 5 5 3 2" xfId="298" xr:uid="{ED0FAB34-2CE7-4777-AAD0-C515AA735E90}"/>
    <cellStyle name="Normal 58 4 3 5 5 4" xfId="179" xr:uid="{8EEE362E-78B9-4C14-9E18-634372E07063}"/>
    <cellStyle name="Normal 58 4 3 5 5 4 2" xfId="313" xr:uid="{C1AAC693-29E9-4570-950D-3D310E91577E}"/>
    <cellStyle name="Normal 58 4 3 5 5 5" xfId="182" xr:uid="{684209C6-EAD1-4C49-946F-33F75F202EEE}"/>
    <cellStyle name="Normal 58 4 3 5 5 5 2" xfId="316" xr:uid="{7682C1BE-AC23-4DC4-BCEA-99934A6392FC}"/>
    <cellStyle name="Normal 58 4 3 5 5 6" xfId="282" xr:uid="{69ECC658-11CF-40CA-8EC1-7C06E585C5FF}"/>
    <cellStyle name="Normal 58 4 3 5 6" xfId="155" xr:uid="{45C0E5A5-B47E-49D5-9AF0-099EB5DF3728}"/>
    <cellStyle name="Normal 58 4 3 5 6 2" xfId="160" xr:uid="{BECB4B9D-DCB4-4C75-B25C-C698EC8C5205}"/>
    <cellStyle name="Normal 58 4 3 5 6 2 2" xfId="295" xr:uid="{F2DEABD0-BCD8-47CD-8D63-E177ECBEB7CC}"/>
    <cellStyle name="Normal 58 4 3 5 6 3" xfId="290" xr:uid="{02B8244A-1CDF-48FC-BCF8-5A434CEE2882}"/>
    <cellStyle name="Normal 58 4 3 5 7" xfId="162" xr:uid="{352303CA-20E1-4911-85DF-ACFF20E46CC5}"/>
    <cellStyle name="Normal 58 4 3 5 7 2" xfId="297" xr:uid="{CDC303FB-1BB4-4241-B982-C884B7C4B874}"/>
    <cellStyle name="Normal 58 4 3 5 8" xfId="169" xr:uid="{5B47CF14-2328-4749-B565-13F1C2081F87}"/>
    <cellStyle name="Normal 58 4 3 5 8 2" xfId="304" xr:uid="{45809396-DE69-462F-AD03-ACDA76B071CD}"/>
    <cellStyle name="Normal 58 4 3 5 9" xfId="174" xr:uid="{38CBF191-CA34-486C-99A0-452B7DC42AE9}"/>
    <cellStyle name="Normal 58 4 3 5 9 2" xfId="309" xr:uid="{5D3CA084-9926-4557-BD36-28584FEF3292}"/>
    <cellStyle name="Normal 58 4 3 6" xfId="7" xr:uid="{42F98A21-5F7B-437C-9304-E483CD07E772}"/>
    <cellStyle name="Normal 58 4 3 6 10 2" xfId="413" xr:uid="{43CD8120-8EB0-4901-A729-15B6B56DF1E1}"/>
    <cellStyle name="Normal 58 4 3 6 13" xfId="414" xr:uid="{5FA5B86C-573F-49CC-B1C0-FE7F34B7F68C}"/>
    <cellStyle name="Normal 58 4 3 6 2" xfId="128" xr:uid="{AA193A71-3D28-4DF2-B33A-51A66B36FE35}"/>
    <cellStyle name="Normal 58 4 3 6 2 2" xfId="152" xr:uid="{25540B12-F084-4F63-A6B4-5BE2A3241B7B}"/>
    <cellStyle name="Normal 58 4 3 6 2 2 2" xfId="287" xr:uid="{818F05D1-DC28-45DA-AEC7-19743BC58D85}"/>
    <cellStyle name="Normal 58 4 3 6 2 3" xfId="265" xr:uid="{D6D5B44B-924F-419C-A21F-15DC1F395BA8}"/>
    <cellStyle name="Normal 58 4 3 6 3" xfId="131" xr:uid="{58D36C62-C272-49A7-A160-DD8566C37541}"/>
    <cellStyle name="Normal 58 4 3 6 3 2" xfId="268" xr:uid="{F8CB1D40-DF6D-4E2C-8D14-959F023F9D8F}"/>
    <cellStyle name="Normal 58 4 3 6 4" xfId="138" xr:uid="{57FC3B0B-8E92-4ED9-9B38-3611E3A36FC2}"/>
    <cellStyle name="Normal 58 4 3 6 4 2" xfId="273" xr:uid="{110598CB-A067-4593-A162-34BBF334B5B5}"/>
    <cellStyle name="Normal 58 4 3 6 5" xfId="144" xr:uid="{88460D3F-D409-47B6-B690-87FCE48CECCC}"/>
    <cellStyle name="Normal 58 4 3 6 5 2" xfId="279" xr:uid="{F8D6C1C7-1EF3-47FA-8741-6F66CABFA108}"/>
    <cellStyle name="Normal 58 4 3 6 6" xfId="148" xr:uid="{A55EA6AB-C317-4064-B177-A834879DD275}"/>
    <cellStyle name="Normal 58 4 3 6 6 2" xfId="158" xr:uid="{86F6B84A-37EF-4AD7-8A5C-A0C1910B43F7}"/>
    <cellStyle name="Normal 58 4 3 6 6 2 2" xfId="293" xr:uid="{2895D9D4-23FA-4247-ACF5-1CF8362A52D9}"/>
    <cellStyle name="Normal 58 4 3 6 6 3" xfId="164" xr:uid="{6F47D4D7-E07B-44EA-AFB9-5E6C14171485}"/>
    <cellStyle name="Normal 58 4 3 6 6 3 2" xfId="299" xr:uid="{8D06DD6C-FD52-47D9-B437-39011C225E31}"/>
    <cellStyle name="Normal 58 4 3 6 6 4" xfId="183" xr:uid="{A0D7876B-85FD-46A3-98F7-FA97EA6A274D}"/>
    <cellStyle name="Normal 58 4 3 6 6 4 2" xfId="317" xr:uid="{C20DF862-56C7-416C-97FB-DB5D622FC7C8}"/>
    <cellStyle name="Normal 58 4 3 6 6 5" xfId="283" xr:uid="{7D90DBC0-8FCE-42C3-9380-42FAA538C128}"/>
    <cellStyle name="Normal 58 4 3 6 7" xfId="177" xr:uid="{C538E093-E501-424D-B9E3-5C8744412E12}"/>
    <cellStyle name="Normal 58 4 3 6 7 2" xfId="311" xr:uid="{CF2EC7CB-CA43-418E-9AD4-1E5284DF4419}"/>
    <cellStyle name="Normal 58 4 3 6 8" xfId="186" xr:uid="{56543BA8-5E47-4CA0-9581-BF8386E80A58}"/>
    <cellStyle name="Normal 58 4 3 6 8 2" xfId="320" xr:uid="{6F7EEDC1-7D42-4FE6-A8E3-1EA0211A2B7A}"/>
    <cellStyle name="Normal 58 4 3 6 9" xfId="195" xr:uid="{68369D23-982F-4C6B-BEC0-CF458C296EBA}"/>
    <cellStyle name="Normal 58 4 3 7" xfId="8" xr:uid="{1483979D-12E1-460E-9DA2-B801DBE33A1B}"/>
    <cellStyle name="Normal 58 4 3 7 2" xfId="204" xr:uid="{3913640D-80CA-4875-A245-A8731EA3BCA9}"/>
    <cellStyle name="Normal 6" xfId="58" xr:uid="{BFB8E12E-C1CA-48CF-A6A1-22A8D129FAD3}"/>
    <cellStyle name="Normal 6 2" xfId="227" xr:uid="{BB0B8017-BEC0-4B25-8837-1D967FD24E6A}"/>
    <cellStyle name="Normal 60 2 2" xfId="80" xr:uid="{927C557A-C53F-44F9-907F-E9B7FB1FACB8}"/>
    <cellStyle name="Normal 60 2 2 2" xfId="242" xr:uid="{EA4BC769-E71E-4E3E-A2D3-251DB6BD2587}"/>
    <cellStyle name="Normal 61 3 2" xfId="76" xr:uid="{73619C28-DFDF-45D4-B311-4701957E8366}"/>
    <cellStyle name="Normal 61 3 2 2" xfId="240" xr:uid="{25584172-2598-481F-98A5-FEC72F1A5C13}"/>
    <cellStyle name="Normal 62 2 2 2" xfId="87" xr:uid="{C7118541-EE06-40D5-A9C4-332D2B26FC6C}"/>
    <cellStyle name="Normal 62 2 2 2 2" xfId="245" xr:uid="{99D32A53-A55F-4AB4-87AA-9EFC3D80ECB9}"/>
    <cellStyle name="Normal 63 2 3 2" xfId="14" xr:uid="{A7B89B40-CAA0-46F6-A8B0-2FA5DF83E5E8}"/>
    <cellStyle name="Normal 63 2 3 2 2" xfId="206" xr:uid="{67C8A685-219B-4489-B513-B197C0BE7BC5}"/>
    <cellStyle name="Normal 63 3 2" xfId="32" xr:uid="{1CAD544B-C9EC-4228-800D-B9F893D8E45C}"/>
    <cellStyle name="Normal 63 3 2 2" xfId="215" xr:uid="{2845C21B-2B4A-4E90-9B9A-DFD9C7979FC9}"/>
    <cellStyle name="Normal 63 3 3 2" xfId="55" xr:uid="{693EEB26-59F3-49E6-BD7E-62D7CB5C19EF}"/>
    <cellStyle name="Normal 63 5" xfId="120" xr:uid="{5D54595C-D0EE-466C-8369-18529B9BA687}"/>
    <cellStyle name="Normal 64 3 2 2 3" xfId="11" xr:uid="{6E40D60E-1ABF-4380-BFCF-F1EEF820F463}"/>
    <cellStyle name="Normal 64 3 2 2 3 2" xfId="166" xr:uid="{F6874315-5AE6-4E31-821A-AA192D9E7F88}"/>
    <cellStyle name="Normal 64 3 2 2 3 2 2" xfId="301" xr:uid="{B0518390-6D4B-49CF-A7BE-779554884F48}"/>
    <cellStyle name="Normal 64 3 2 2 3 3" xfId="205" xr:uid="{0061DF71-B01E-4759-9BA5-6A6FECF189D6}"/>
    <cellStyle name="Normal 64 4" xfId="123" xr:uid="{3053DB65-F33C-4435-BCAA-5A22DDD05025}"/>
    <cellStyle name="Normal 66 2 4" xfId="20" xr:uid="{66946D13-05BF-413A-8FA1-2A0D0E29D134}"/>
    <cellStyle name="Normal 66 2 4 2" xfId="207" xr:uid="{1747BE62-642D-46C3-A01F-18AF6CEA6943}"/>
    <cellStyle name="Normal 68 2 3" xfId="172" xr:uid="{5A82A938-4404-440E-B1DB-B2100B7B3C77}"/>
    <cellStyle name="Normal 68 2 3 2" xfId="307" xr:uid="{4402B9E0-1D76-4E7E-A60E-ECCFA0CAF9B0}"/>
    <cellStyle name="Normal 7" xfId="1" xr:uid="{6B333EB2-F77A-40E6-B0A6-2BE6BF3F72A1}"/>
    <cellStyle name="Normal 7 2" xfId="116" xr:uid="{5FC485A7-96FE-4CD2-B0D6-FBE82A833421}"/>
    <cellStyle name="Normal 7 2 2" xfId="23" xr:uid="{6E8A9A19-EC40-4D26-B76B-3F414C963398}"/>
    <cellStyle name="Normal 7 4" xfId="115" xr:uid="{B2FE7DA3-B5BF-46FA-9B02-F9B5224A4682}"/>
    <cellStyle name="Normal 7 4 2" xfId="124" xr:uid="{002D7D23-2849-4A0C-860F-FC66A19E6ED7}"/>
    <cellStyle name="Normal 7 5 2" xfId="176" xr:uid="{7DFEE2C6-2D1A-4311-B762-4332581F8630}"/>
    <cellStyle name="Normal 7 79" xfId="79" xr:uid="{A8D6534C-8F63-4882-87B0-1A3306428727}"/>
    <cellStyle name="Normal 70" xfId="53" xr:uid="{63B21710-F2D8-45DC-BE9C-854E720C1A15}"/>
    <cellStyle name="Normal 8" xfId="63" xr:uid="{A34BAF09-4FF4-4E46-9313-54129104C93C}"/>
    <cellStyle name="Normal 8 2" xfId="230" xr:uid="{02B2A5C8-3507-4E8C-8B37-4FE15924E5E4}"/>
    <cellStyle name="Normal 80" xfId="336" xr:uid="{D1461913-F5FC-4816-938A-48EC7A32C727}"/>
    <cellStyle name="Normal 9" xfId="66" xr:uid="{F456B2FE-9519-4577-87BC-9E4E9DA778E1}"/>
    <cellStyle name="Normal 9 125" xfId="99" xr:uid="{C9ECFDEB-72AC-458E-96AC-0E546315690B}"/>
    <cellStyle name="Normal 9 2" xfId="231" xr:uid="{BECAFB96-EF51-40F2-8946-D3ECDDAF55FF}"/>
    <cellStyle name="Normal_BPQ template v1 from NGT 22 June" xfId="4" xr:uid="{753E4B90-790F-45A8-BC08-11AD212BB0E7}"/>
    <cellStyle name="Normal_KE2067  Engineering Opex BPQ" xfId="6" xr:uid="{8C2075F5-B94E-41C7-BCB3-3CF3F12216B5}"/>
    <cellStyle name="Outputs" xfId="43" xr:uid="{A573584B-E862-4C09-A0A4-A95D1C897D81}"/>
    <cellStyle name="Outputs 2" xfId="222" xr:uid="{C4A53D47-98BE-428B-AEBF-E0BE598F2F2E}"/>
    <cellStyle name="Percent 2" xfId="30" xr:uid="{9EFC3E5B-92C7-47B4-8C94-68D430BD3FB8}"/>
    <cellStyle name="Percent 2 10" xfId="97" xr:uid="{43981619-4CC3-46C8-BB17-F441A281FAE0}"/>
    <cellStyle name="Percent 2 2" xfId="100" xr:uid="{A5D0DA71-16F5-493B-8362-ABF44EE78BB3}"/>
    <cellStyle name="Percent 2 2 2" xfId="250" xr:uid="{5E727928-1EE0-4854-B211-DE049A6C03AD}"/>
    <cellStyle name="Percent 2 2 50" xfId="337" xr:uid="{D88A06A5-6715-48E0-AA16-AE75E3DC58CB}"/>
    <cellStyle name="Percent 3" xfId="48" xr:uid="{5AB87C14-E1A7-44D3-9D0A-1670F8A86918}"/>
    <cellStyle name="Percent 3 2" xfId="224" xr:uid="{DD841A58-B771-4F69-A400-8D79CB89FDD1}"/>
    <cellStyle name="Percent 4" xfId="59" xr:uid="{72271278-99D2-4480-A3F1-A06396CDDB60}"/>
    <cellStyle name="Percent 4 2" xfId="117" xr:uid="{7CE92A4E-9AF9-4865-98BB-D34AB2743F14}"/>
    <cellStyle name="Percent 5" xfId="134" xr:uid="{BC226EB7-B15A-4BF4-ABBD-596D795881C7}"/>
    <cellStyle name="Percent 5 2" xfId="142" xr:uid="{C3A72EEE-0CB3-4271-8F46-F5215AD99EA1}"/>
    <cellStyle name="Percent 5 2 2" xfId="277" xr:uid="{5FB71A9E-EBF9-44C7-9837-DA871DFDD09F}"/>
    <cellStyle name="Percent 5 3" xfId="271" xr:uid="{6B2E2D9F-844B-4D49-A42F-FBB08D1320BE}"/>
    <cellStyle name="Percent 6" xfId="191" xr:uid="{193B066B-17DC-4A26-A3CC-2FB7FB6895A1}"/>
    <cellStyle name="Percent 6 2" xfId="324" xr:uid="{897C78E2-095F-4010-9432-716938EF1BF7}"/>
    <cellStyle name="RIGs input cells 47 2" xfId="98" xr:uid="{50561843-29F6-4B72-9CF6-A0B77BAE90C7}"/>
    <cellStyle name="RIGs input cells 47 2 2" xfId="249" xr:uid="{8DB42BCB-E1A3-4A8D-B93A-985650E8D78D}"/>
    <cellStyle name="RIGs input totals 47 2" xfId="96" xr:uid="{D3EE43D0-3617-4690-A269-2293668D3C06}"/>
    <cellStyle name="RIGs input totals 47 2 2" xfId="248" xr:uid="{C6733CA8-3C09-4C1B-9744-5F3EC2873A3D}"/>
    <cellStyle name="Style 1" xfId="18" xr:uid="{95A4F771-72D4-465D-B9DD-1BED9A5A696A}"/>
    <cellStyle name="Title 2" xfId="50" xr:uid="{38666C6C-AFF4-4C97-B074-EECF953D5E16}"/>
    <cellStyle name="Title 3" xfId="34" xr:uid="{D36BD240-DC6B-4EAF-80EC-762F5133CC14}"/>
    <cellStyle name="Unique formula" xfId="45" xr:uid="{D296F3A2-F9FA-4F51-95E7-CC7377FE6B23}"/>
    <cellStyle name="Unique formula 2" xfId="223" xr:uid="{3FECF4E8-02FB-48B9-B7E6-D6FF863A459C}"/>
    <cellStyle name="User Input" xfId="40" xr:uid="{C57FC091-FB25-44BA-9965-D0AC02107E17}"/>
    <cellStyle name="User Input 10" xfId="220" xr:uid="{F5D5FCF8-6847-40BA-9A08-3ABD689990C6}"/>
    <cellStyle name="User Input 11" xfId="417" xr:uid="{4ED34349-C66B-4C5C-935F-C0C1EBF8EE0F}"/>
    <cellStyle name="User Input 2" xfId="129" xr:uid="{65322A39-5540-405F-A631-3BD42C24E013}"/>
    <cellStyle name="User Input 2 2" xfId="266" xr:uid="{797FD6CB-4070-4AB5-9CA1-04E7020D659E}"/>
    <cellStyle name="User Input 3" xfId="132" xr:uid="{F4E81C3B-BCBF-4746-9F2F-F50FBB2AF58A}"/>
    <cellStyle name="User Input 3 2" xfId="269" xr:uid="{3439B3DE-BFEA-47F8-9992-81C27BF40865}"/>
    <cellStyle name="User Input 4" xfId="149" xr:uid="{EABFCBE9-29BF-44DE-BD2C-19666A03026C}"/>
    <cellStyle name="User Input 4 2" xfId="159" xr:uid="{693ECD67-A05A-476A-960A-C3A7C2D39E56}"/>
    <cellStyle name="User Input 4 2 2" xfId="294" xr:uid="{0E8EB40D-70DD-4076-9598-712B32A5A06D}"/>
    <cellStyle name="User Input 4 3" xfId="181" xr:uid="{67019669-77D0-48A9-A766-A7478553128D}"/>
    <cellStyle name="User Input 4 3 2" xfId="315" xr:uid="{99A422C4-5ADB-46F1-ADDD-F2FD7663B18A}"/>
    <cellStyle name="User Input 4 4" xfId="184" xr:uid="{11A29445-A043-4C62-B673-8CE340A88B29}"/>
    <cellStyle name="User Input 4 4 2" xfId="318" xr:uid="{A15B28C6-67B9-469A-BC1E-67D82EDD15C7}"/>
    <cellStyle name="User Input 4 5" xfId="284" xr:uid="{1677121A-1F15-4EBE-8FE5-3F9015F90705}"/>
    <cellStyle name="User Input 5" xfId="156" xr:uid="{970F3D21-7BCE-44EE-A192-C68C601F960C}"/>
    <cellStyle name="User Input 5 2" xfId="161" xr:uid="{E919E07A-70EA-466B-A957-07A5F6D4765E}"/>
    <cellStyle name="User Input 5 2 2" xfId="296" xr:uid="{4F2443C5-1722-4922-906F-460E1EE96E76}"/>
    <cellStyle name="User Input 5 3" xfId="291" xr:uid="{15CC9AEC-B2DA-4DA0-B32D-3D176CC9B987}"/>
    <cellStyle name="User Input 6" xfId="165" xr:uid="{655EF135-23F3-47C2-8968-EC3F0C771AB8}"/>
    <cellStyle name="User Input 6 2" xfId="300" xr:uid="{ECDFED38-199A-41EE-8985-33EEB58D9EC2}"/>
    <cellStyle name="User Input 7" xfId="171" xr:uid="{72F96648-5003-4AF9-81AC-9C5FBA9D8EE1}"/>
    <cellStyle name="User Input 7 2" xfId="306" xr:uid="{24C737F1-DFCC-40F1-9492-FB8CE7DF0327}"/>
    <cellStyle name="User Input 8" xfId="178" xr:uid="{E4794FA1-292B-4E70-A777-B70AE26B7E47}"/>
    <cellStyle name="User Input 8 2" xfId="312" xr:uid="{7290E147-8703-4A16-9A21-00F784329686}"/>
    <cellStyle name="User Input 9" xfId="187" xr:uid="{CBC36362-4E60-4F70-8CDF-10250BA7C68B}"/>
    <cellStyle name="User Input 9 2" xfId="321" xr:uid="{89C1AD32-163B-4983-B5C1-30E8E2F7A60A}"/>
  </cellStyles>
  <dxfs count="0"/>
  <tableStyles count="0" defaultTableStyle="TableStyleMedium2" defaultPivotStyle="PivotStyleLight16"/>
  <colors>
    <mruColors>
      <color rgb="FFFFCC66"/>
      <color rgb="FFFFFFFF"/>
      <color rgb="FFFFE699"/>
      <color rgb="FFFFFFCC"/>
      <color rgb="FFFF9900"/>
      <color rgb="FF00CC00"/>
      <color rgb="FFC9C9C9"/>
      <color rgb="FFBDD7EE"/>
      <color rgb="FFFF0066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3673-0091-4DDB-A9F7-C1DF8D067A3E}">
  <sheetPr codeName="Sheet73">
    <tabColor rgb="FF000000"/>
    <pageSetUpPr autoPageBreaks="0"/>
  </sheetPr>
  <dimension ref="A1:CG100"/>
  <sheetViews>
    <sheetView tabSelected="1" topLeftCell="H1" zoomScale="85" zoomScaleNormal="85" workbookViewId="0">
      <pane ySplit="8" topLeftCell="A14" activePane="bottomLeft" state="frozen"/>
      <selection activeCell="G59" sqref="G59"/>
      <selection pane="bottomLeft" activeCell="N88" sqref="N88"/>
    </sheetView>
  </sheetViews>
  <sheetFormatPr defaultColWidth="0" defaultRowHeight="14"/>
  <cols>
    <col min="1" max="1" width="14.453125" style="8" customWidth="1"/>
    <col min="2" max="2" width="2.453125" style="8" customWidth="1"/>
    <col min="3" max="3" width="1.54296875" style="8" customWidth="1"/>
    <col min="4" max="4" width="5.453125" style="8" bestFit="1" customWidth="1"/>
    <col min="5" max="5" width="23.453125" style="8" customWidth="1"/>
    <col min="6" max="6" width="20.54296875" style="8" bestFit="1" customWidth="1"/>
    <col min="7" max="7" width="35" style="8" customWidth="1"/>
    <col min="8" max="8" width="11.54296875" style="8" bestFit="1" customWidth="1"/>
    <col min="9" max="9" width="47.453125" style="8" customWidth="1"/>
    <col min="10" max="19" width="8.54296875" style="8" customWidth="1"/>
    <col min="20" max="21" width="12.54296875" style="8" customWidth="1"/>
    <col min="22" max="22" width="11.453125" style="8" customWidth="1"/>
    <col min="23" max="24" width="11.54296875" style="8" customWidth="1"/>
    <col min="25" max="25" width="4.453125" style="8" customWidth="1"/>
    <col min="26" max="26" width="14.54296875" style="8" bestFit="1" customWidth="1"/>
    <col min="27" max="27" width="12.54296875" style="8" customWidth="1"/>
    <col min="28" max="28" width="11.54296875" style="8" customWidth="1"/>
    <col min="29" max="29" width="14.54296875" style="8" customWidth="1"/>
    <col min="30" max="31" width="9.453125" style="8" customWidth="1"/>
    <col min="32" max="32" width="21.54296875" style="8" bestFit="1" customWidth="1"/>
    <col min="33" max="33" width="12.453125" style="8" customWidth="1"/>
    <col min="34" max="34" width="17.453125" style="8" customWidth="1"/>
    <col min="35" max="44" width="1.453125" style="8" hidden="1" customWidth="1"/>
    <col min="45" max="50" width="1.54296875" style="8" hidden="1" customWidth="1"/>
    <col min="51" max="68" width="19.453125" style="8" hidden="1" customWidth="1"/>
    <col min="69" max="79" width="14.453125" style="8" hidden="1" customWidth="1"/>
    <col min="80" max="85" width="19.453125" style="8" hidden="1" customWidth="1"/>
    <col min="86" max="16384" width="14.453125" style="8" hidden="1"/>
  </cols>
  <sheetData>
    <row r="1" spans="1:28" s="1" customFormat="1" ht="25">
      <c r="A1" s="24" t="s">
        <v>5</v>
      </c>
      <c r="B1" s="2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8" s="1" customFormat="1" ht="25">
      <c r="A2" s="3" t="e">
        <f>#REF!</f>
        <v>#REF!</v>
      </c>
      <c r="B2" s="2"/>
    </row>
    <row r="3" spans="1:28" s="1" customFormat="1" ht="25">
      <c r="A3" s="3" t="e">
        <f>#REF!</f>
        <v>#REF!</v>
      </c>
      <c r="B3" s="3"/>
      <c r="C3" s="3"/>
      <c r="D3" s="3"/>
    </row>
    <row r="4" spans="1:28" s="4" customFormat="1" ht="25.5" thickBot="1">
      <c r="A4" s="43" t="s">
        <v>1</v>
      </c>
      <c r="B4" s="5"/>
    </row>
    <row r="5" spans="1:28" s="23" customFormat="1" ht="15.5">
      <c r="A5" s="13"/>
      <c r="B5" s="22"/>
      <c r="C5" s="22"/>
      <c r="D5" s="19"/>
      <c r="E5" s="19"/>
      <c r="F5" s="19"/>
      <c r="G5" s="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35"/>
      <c r="W5" s="35"/>
      <c r="X5" s="35"/>
      <c r="Y5" s="35"/>
      <c r="Z5" s="27" t="s">
        <v>13</v>
      </c>
      <c r="AA5" s="35"/>
      <c r="AB5" s="35"/>
    </row>
    <row r="6" spans="1:28" s="15" customFormat="1" ht="18">
      <c r="B6" s="16" t="s">
        <v>11</v>
      </c>
    </row>
    <row r="7" spans="1:28" s="9" customFormat="1">
      <c r="P7" s="6"/>
      <c r="Q7" s="6"/>
      <c r="R7" s="6"/>
      <c r="S7" s="6"/>
      <c r="T7" s="6"/>
      <c r="U7" s="6"/>
      <c r="V7" s="14"/>
      <c r="W7" s="14"/>
      <c r="X7" s="14"/>
      <c r="Y7" s="14"/>
      <c r="Z7" s="14"/>
      <c r="AA7" s="14"/>
      <c r="AB7" s="14"/>
    </row>
    <row r="8" spans="1:28" s="23" customFormat="1" ht="27.5">
      <c r="A8" s="13"/>
      <c r="B8" s="22"/>
      <c r="C8" s="22"/>
      <c r="D8" s="19" t="s">
        <v>2</v>
      </c>
      <c r="E8" s="19" t="s">
        <v>9</v>
      </c>
      <c r="F8" s="19" t="s">
        <v>10</v>
      </c>
      <c r="G8" s="19" t="s">
        <v>4</v>
      </c>
      <c r="H8" s="19" t="s">
        <v>12</v>
      </c>
      <c r="I8" s="19" t="s">
        <v>3</v>
      </c>
      <c r="J8" s="29">
        <v>1</v>
      </c>
      <c r="K8" s="29">
        <v>2</v>
      </c>
      <c r="L8" s="29">
        <v>3</v>
      </c>
      <c r="M8" s="29">
        <v>4</v>
      </c>
      <c r="N8" s="29">
        <v>5</v>
      </c>
      <c r="O8" s="29">
        <v>6</v>
      </c>
      <c r="P8" s="30">
        <v>7</v>
      </c>
      <c r="Q8" s="30">
        <v>8</v>
      </c>
      <c r="R8" s="30">
        <v>9</v>
      </c>
      <c r="S8" s="30">
        <v>10</v>
      </c>
      <c r="T8" s="30" t="s">
        <v>6</v>
      </c>
      <c r="U8" s="20" t="s">
        <v>14</v>
      </c>
      <c r="V8" s="36" t="s">
        <v>15</v>
      </c>
      <c r="W8" s="36" t="s">
        <v>16</v>
      </c>
      <c r="X8" s="36" t="s">
        <v>17</v>
      </c>
      <c r="Y8" s="35"/>
      <c r="Z8" s="34" t="s">
        <v>18</v>
      </c>
      <c r="AA8" s="37" t="s">
        <v>19</v>
      </c>
      <c r="AB8" s="34" t="s">
        <v>20</v>
      </c>
    </row>
    <row r="10" spans="1:28" s="33" customFormat="1" ht="14.25" customHeight="1">
      <c r="A10" s="33" t="s">
        <v>21</v>
      </c>
    </row>
    <row r="11" spans="1:28" s="33" customFormat="1" ht="14.25" customHeight="1"/>
    <row r="12" spans="1:28" s="15" customFormat="1" ht="18">
      <c r="B12" s="16" t="s">
        <v>22</v>
      </c>
    </row>
    <row r="13" spans="1:28" ht="15">
      <c r="B13" s="28"/>
    </row>
    <row r="14" spans="1:28">
      <c r="A14" s="9"/>
      <c r="B14" s="9"/>
      <c r="C14" s="18" t="s">
        <v>23</v>
      </c>
      <c r="D14" s="18"/>
      <c r="E14" s="18"/>
      <c r="F14" s="18"/>
      <c r="G14" s="18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3.5" customHeight="1">
      <c r="A15" s="6"/>
      <c r="B15" s="7"/>
      <c r="C15" s="7"/>
      <c r="G15" s="12"/>
      <c r="H15" s="12"/>
      <c r="I15" s="12"/>
      <c r="J15" s="12"/>
      <c r="K15" s="12"/>
      <c r="L15" s="12"/>
      <c r="M15" s="12"/>
      <c r="N15" s="12"/>
      <c r="O15" s="12"/>
      <c r="P15" s="6"/>
      <c r="Q15" s="12"/>
      <c r="R15" s="6"/>
      <c r="S15" s="6"/>
      <c r="T15" s="6"/>
      <c r="U15" s="6"/>
    </row>
    <row r="16" spans="1:28" ht="15.5">
      <c r="A16" s="6"/>
      <c r="B16" s="7"/>
      <c r="C16" s="7"/>
      <c r="E16" s="8" t="s">
        <v>11</v>
      </c>
      <c r="F16" s="8" t="s">
        <v>0</v>
      </c>
      <c r="G16" s="8" t="s">
        <v>24</v>
      </c>
      <c r="H16" s="31"/>
      <c r="I16" s="32" t="s">
        <v>25</v>
      </c>
      <c r="J16" s="26">
        <v>63</v>
      </c>
      <c r="K16" s="26">
        <v>21</v>
      </c>
      <c r="L16" s="26">
        <v>49</v>
      </c>
      <c r="M16" s="26">
        <v>37</v>
      </c>
      <c r="N16" s="26">
        <v>75</v>
      </c>
      <c r="O16" s="26">
        <v>71</v>
      </c>
      <c r="P16" s="26">
        <v>153</v>
      </c>
      <c r="Q16" s="26">
        <v>402</v>
      </c>
      <c r="R16" s="26">
        <v>584</v>
      </c>
      <c r="S16" s="26">
        <v>2232</v>
      </c>
      <c r="T16" s="39">
        <f>SUM(J16:S16)</f>
        <v>3687</v>
      </c>
      <c r="U16" s="26">
        <v>34</v>
      </c>
      <c r="V16" s="40">
        <f>(J16*1+K16*2+L16*3+M16*4+N16*5+O16*6+P16*7+Q16*8+R16*9+S16*10)/(SUM(J16:S16))</f>
        <v>8.9677244372118246</v>
      </c>
      <c r="W16" s="41">
        <f>V16+AB16</f>
        <v>9.0279480497964997</v>
      </c>
      <c r="X16" s="41">
        <f>V16-AB16</f>
        <v>8.9075008246271494</v>
      </c>
      <c r="Y16" s="35"/>
      <c r="Z16" s="42">
        <f>((1-V16)^2)*J16+((2-V16))^2*K16+((3-V16))^2*L16+((4-V16)^2)*M16+((5-V16)^2)*N16+((6-V16)^2)*O16+((7-V16))^2*P16+((8-V16))^2*Q16+((9-V16)^2)*R16+((10-V16)^2)*S16</f>
        <v>12831.159208028206</v>
      </c>
      <c r="AA16" s="42">
        <f>SQRT((Z16)/(T16-1))</f>
        <v>1.8657578665838541</v>
      </c>
      <c r="AB16" s="42">
        <f>CONFIDENCE(0.05,AA16,T16)</f>
        <v>6.0223612584675443E-2</v>
      </c>
    </row>
    <row r="17" spans="2:28" s="11" customFormat="1">
      <c r="B17" s="10"/>
      <c r="C17" s="10"/>
      <c r="E17" s="11" t="s">
        <v>11</v>
      </c>
      <c r="F17" s="11" t="s">
        <v>0</v>
      </c>
      <c r="G17" s="8" t="s">
        <v>24</v>
      </c>
      <c r="H17" s="31"/>
      <c r="I17" s="32" t="s">
        <v>26</v>
      </c>
      <c r="J17" s="26">
        <v>90</v>
      </c>
      <c r="K17" s="26">
        <v>32</v>
      </c>
      <c r="L17" s="26">
        <v>37</v>
      </c>
      <c r="M17" s="26">
        <v>33</v>
      </c>
      <c r="N17" s="26">
        <v>85</v>
      </c>
      <c r="O17" s="26">
        <v>77</v>
      </c>
      <c r="P17" s="26">
        <v>132</v>
      </c>
      <c r="Q17" s="26">
        <v>352</v>
      </c>
      <c r="R17" s="26">
        <v>502</v>
      </c>
      <c r="S17" s="26">
        <v>2348</v>
      </c>
      <c r="T17" s="39">
        <f t="shared" ref="T17:T23" si="0">SUM(J17:S17)</f>
        <v>3688</v>
      </c>
      <c r="U17" s="26">
        <v>33</v>
      </c>
      <c r="V17" s="40">
        <f>(J17*1+K17*2+L17*3+M17*4+N17*5+O17*6+P17*7+Q17*8+R17*9+S17*10)/(SUM(J17:S17))</f>
        <v>8.9539045553145336</v>
      </c>
      <c r="W17" s="41">
        <f>V17+AB17</f>
        <v>9.0184747697629017</v>
      </c>
      <c r="X17" s="41">
        <f>V17-AB17</f>
        <v>8.8893343408661654</v>
      </c>
      <c r="Y17" s="35"/>
      <c r="Z17" s="42">
        <f>((1-V17)^2)*J17+((2-V17))^2*K17+((3-V17))^2*L17+((4-V17)^2)*M17+((5-V17)^2)*N17+((6-V17)^2)*O17+((7-V17))^2*P17+((8-V17))^2*Q17+((9-V17)^2)*R17+((10-V17)^2)*S17</f>
        <v>14758.163774403472</v>
      </c>
      <c r="AA17" s="42">
        <f>SQRT((Z17)/(T17-1))</f>
        <v>2.0006890442014216</v>
      </c>
      <c r="AB17" s="42">
        <f>CONFIDENCE(0.05,AA17,T17)</f>
        <v>6.4570214448367358E-2</v>
      </c>
    </row>
    <row r="18" spans="2:28" s="11" customFormat="1">
      <c r="B18" s="9"/>
      <c r="C18" s="9"/>
      <c r="E18" s="11" t="s">
        <v>11</v>
      </c>
      <c r="F18" s="11" t="s">
        <v>0</v>
      </c>
      <c r="G18" s="8" t="s">
        <v>24</v>
      </c>
      <c r="H18" s="31"/>
      <c r="I18" s="32" t="s">
        <v>27</v>
      </c>
      <c r="J18" s="26">
        <v>82</v>
      </c>
      <c r="K18" s="26">
        <v>29</v>
      </c>
      <c r="L18" s="26">
        <v>29</v>
      </c>
      <c r="M18" s="26">
        <v>41</v>
      </c>
      <c r="N18" s="26">
        <v>68</v>
      </c>
      <c r="O18" s="26">
        <v>49</v>
      </c>
      <c r="P18" s="26">
        <v>94</v>
      </c>
      <c r="Q18" s="26">
        <v>260</v>
      </c>
      <c r="R18" s="26">
        <v>474</v>
      </c>
      <c r="S18" s="26">
        <v>2494</v>
      </c>
      <c r="T18" s="39">
        <f t="shared" si="0"/>
        <v>3620</v>
      </c>
      <c r="U18" s="26">
        <v>101</v>
      </c>
      <c r="V18" s="40">
        <f t="shared" ref="V18:V22" si="1">(J18*1+K18*2+L18*3+M18*4+N18*5+O18*6+P18*7+Q18*8+R18*9+S18*10)/(SUM(J18:S18))</f>
        <v>9.1074585635359124</v>
      </c>
      <c r="W18" s="41">
        <f t="shared" ref="W18:W22" si="2">V18+AB18</f>
        <v>9.1700369973799951</v>
      </c>
      <c r="X18" s="41">
        <f t="shared" ref="X18:X22" si="3">V18-AB18</f>
        <v>9.0448801296918298</v>
      </c>
      <c r="Y18" s="35"/>
      <c r="Z18" s="42">
        <f t="shared" ref="Z18:Z22" si="4">((1-V18)^2)*J18+((2-V18))^2*K18+((3-V18))^2*L18+((4-V18)^2)*M18+((5-V18)^2)*N18+((6-V18)^2)*O18+((7-V18))^2*P18+((8-V18))^2*Q18+((9-V18)^2)*R18+((10-V18)^2)*S18</f>
        <v>13355.19861878453</v>
      </c>
      <c r="AA18" s="42">
        <f t="shared" ref="AA18:AA22" si="5">SQRT((Z18)/(T18-1))</f>
        <v>1.9210155664431416</v>
      </c>
      <c r="AB18" s="42">
        <f t="shared" ref="AB18:AB22" si="6">CONFIDENCE(0.05,AA18,T18)</f>
        <v>6.2578433844081904E-2</v>
      </c>
    </row>
    <row r="19" spans="2:28" s="11" customFormat="1">
      <c r="B19" s="9"/>
      <c r="C19" s="9"/>
      <c r="E19" s="11" t="s">
        <v>11</v>
      </c>
      <c r="F19" s="11" t="s">
        <v>0</v>
      </c>
      <c r="G19" s="8" t="s">
        <v>24</v>
      </c>
      <c r="H19" s="31"/>
      <c r="I19" s="32" t="s">
        <v>28</v>
      </c>
      <c r="J19" s="26">
        <v>65</v>
      </c>
      <c r="K19" s="26">
        <v>28</v>
      </c>
      <c r="L19" s="26">
        <v>24</v>
      </c>
      <c r="M19" s="26">
        <v>26</v>
      </c>
      <c r="N19" s="26">
        <v>46</v>
      </c>
      <c r="O19" s="26">
        <v>45</v>
      </c>
      <c r="P19" s="26">
        <v>71</v>
      </c>
      <c r="Q19" s="26">
        <v>248</v>
      </c>
      <c r="R19" s="26">
        <v>413</v>
      </c>
      <c r="S19" s="26">
        <v>2713</v>
      </c>
      <c r="T19" s="39">
        <f t="shared" si="0"/>
        <v>3679</v>
      </c>
      <c r="U19" s="26">
        <v>42</v>
      </c>
      <c r="V19" s="40">
        <f t="shared" si="1"/>
        <v>9.2756183745583041</v>
      </c>
      <c r="W19" s="41">
        <f t="shared" si="2"/>
        <v>9.3318866879733093</v>
      </c>
      <c r="X19" s="41">
        <f t="shared" si="3"/>
        <v>9.2193500611432988</v>
      </c>
      <c r="Y19" s="35"/>
      <c r="Z19" s="42">
        <f t="shared" si="4"/>
        <v>11152.522968197882</v>
      </c>
      <c r="AA19" s="42">
        <f t="shared" si="5"/>
        <v>1.7413284703971357</v>
      </c>
      <c r="AB19" s="42">
        <f t="shared" si="6"/>
        <v>5.626831341500569E-2</v>
      </c>
    </row>
    <row r="20" spans="2:28" s="11" customFormat="1">
      <c r="B20" s="9"/>
      <c r="C20" s="9"/>
      <c r="E20" s="11" t="s">
        <v>11</v>
      </c>
      <c r="F20" s="11" t="s">
        <v>0</v>
      </c>
      <c r="G20" s="8" t="s">
        <v>24</v>
      </c>
      <c r="H20" s="31"/>
      <c r="I20" s="32" t="s">
        <v>29</v>
      </c>
      <c r="J20" s="26">
        <v>92</v>
      </c>
      <c r="K20" s="26">
        <v>32</v>
      </c>
      <c r="L20" s="26">
        <v>50</v>
      </c>
      <c r="M20" s="26">
        <v>38</v>
      </c>
      <c r="N20" s="26">
        <v>99</v>
      </c>
      <c r="O20" s="26">
        <v>69</v>
      </c>
      <c r="P20" s="26">
        <v>149</v>
      </c>
      <c r="Q20" s="26">
        <v>320</v>
      </c>
      <c r="R20" s="26">
        <v>505</v>
      </c>
      <c r="S20" s="26">
        <v>2294</v>
      </c>
      <c r="T20" s="39">
        <f t="shared" si="0"/>
        <v>3648</v>
      </c>
      <c r="U20" s="26">
        <v>73</v>
      </c>
      <c r="V20" s="40">
        <f t="shared" si="1"/>
        <v>8.8966557017543852</v>
      </c>
      <c r="W20" s="41">
        <f t="shared" si="2"/>
        <v>8.9637313596157497</v>
      </c>
      <c r="X20" s="41">
        <f t="shared" si="3"/>
        <v>8.8295800438930208</v>
      </c>
      <c r="Y20" s="35"/>
      <c r="Z20" s="42">
        <f t="shared" si="4"/>
        <v>15582.039199561403</v>
      </c>
      <c r="AA20" s="42">
        <f t="shared" si="5"/>
        <v>2.0670180288400011</v>
      </c>
      <c r="AB20" s="42">
        <f t="shared" si="6"/>
        <v>6.7075657861364907E-2</v>
      </c>
    </row>
    <row r="21" spans="2:28" s="11" customFormat="1">
      <c r="B21" s="9"/>
      <c r="C21" s="9"/>
      <c r="E21" s="11" t="s">
        <v>11</v>
      </c>
      <c r="F21" s="11" t="s">
        <v>0</v>
      </c>
      <c r="G21" s="8" t="s">
        <v>24</v>
      </c>
      <c r="H21" s="31"/>
      <c r="I21" s="32" t="s">
        <v>30</v>
      </c>
      <c r="J21" s="26">
        <v>158</v>
      </c>
      <c r="K21" s="26">
        <v>48</v>
      </c>
      <c r="L21" s="26">
        <v>62</v>
      </c>
      <c r="M21" s="26">
        <v>64</v>
      </c>
      <c r="N21" s="26">
        <v>134</v>
      </c>
      <c r="O21" s="26">
        <v>109</v>
      </c>
      <c r="P21" s="26">
        <v>243</v>
      </c>
      <c r="Q21" s="26">
        <v>472</v>
      </c>
      <c r="R21" s="26">
        <v>522</v>
      </c>
      <c r="S21" s="26">
        <v>1819</v>
      </c>
      <c r="T21" s="39">
        <f t="shared" si="0"/>
        <v>3631</v>
      </c>
      <c r="U21" s="26">
        <v>90</v>
      </c>
      <c r="V21" s="40">
        <f t="shared" si="1"/>
        <v>8.3682181217295515</v>
      </c>
      <c r="W21" s="41">
        <f t="shared" si="2"/>
        <v>8.4468873049053776</v>
      </c>
      <c r="X21" s="41">
        <f t="shared" si="3"/>
        <v>8.2895489385537253</v>
      </c>
      <c r="Y21" s="35"/>
      <c r="Z21" s="42">
        <f t="shared" si="4"/>
        <v>21234.692371247591</v>
      </c>
      <c r="AA21" s="42">
        <f t="shared" si="5"/>
        <v>2.4186313304719227</v>
      </c>
      <c r="AB21" s="42">
        <f t="shared" si="6"/>
        <v>7.8669183175827009E-2</v>
      </c>
    </row>
    <row r="22" spans="2:28" s="11" customFormat="1">
      <c r="B22" s="9"/>
      <c r="C22" s="9"/>
      <c r="E22" s="11" t="s">
        <v>11</v>
      </c>
      <c r="F22" s="11" t="s">
        <v>0</v>
      </c>
      <c r="G22" s="8" t="s">
        <v>24</v>
      </c>
      <c r="H22" s="31"/>
      <c r="I22" s="32" t="s">
        <v>31</v>
      </c>
      <c r="J22" s="26">
        <v>58</v>
      </c>
      <c r="K22" s="26">
        <v>20</v>
      </c>
      <c r="L22" s="26">
        <v>25</v>
      </c>
      <c r="M22" s="26">
        <v>24</v>
      </c>
      <c r="N22" s="26">
        <v>59</v>
      </c>
      <c r="O22" s="26">
        <v>38</v>
      </c>
      <c r="P22" s="26">
        <v>110</v>
      </c>
      <c r="Q22" s="26">
        <v>288</v>
      </c>
      <c r="R22" s="26">
        <v>500</v>
      </c>
      <c r="S22" s="26">
        <v>2520</v>
      </c>
      <c r="T22" s="39">
        <f t="shared" si="0"/>
        <v>3642</v>
      </c>
      <c r="U22" s="26">
        <v>79</v>
      </c>
      <c r="V22" s="40">
        <f t="shared" si="1"/>
        <v>9.2163646348160349</v>
      </c>
      <c r="W22" s="41">
        <f t="shared" si="2"/>
        <v>9.2716623620440437</v>
      </c>
      <c r="X22" s="41">
        <f t="shared" si="3"/>
        <v>9.161066907588026</v>
      </c>
      <c r="Y22" s="35"/>
      <c r="Z22" s="42">
        <f t="shared" si="4"/>
        <v>10555.504667764963</v>
      </c>
      <c r="AA22" s="42">
        <f t="shared" si="5"/>
        <v>1.7026648151083024</v>
      </c>
      <c r="AB22" s="42">
        <f t="shared" si="6"/>
        <v>5.5297727228009685E-2</v>
      </c>
    </row>
    <row r="23" spans="2:28" s="11" customFormat="1">
      <c r="B23" s="9"/>
      <c r="C23" s="9"/>
      <c r="E23" s="11" t="s">
        <v>11</v>
      </c>
      <c r="F23" s="11" t="s">
        <v>0</v>
      </c>
      <c r="G23" s="8" t="s">
        <v>24</v>
      </c>
      <c r="H23" s="31"/>
      <c r="I23" s="32" t="s">
        <v>32</v>
      </c>
      <c r="J23" s="26">
        <v>57</v>
      </c>
      <c r="K23" s="26">
        <v>22</v>
      </c>
      <c r="L23" s="26">
        <v>33</v>
      </c>
      <c r="M23" s="26">
        <v>31</v>
      </c>
      <c r="N23" s="26">
        <v>97</v>
      </c>
      <c r="O23" s="26">
        <v>63</v>
      </c>
      <c r="P23" s="26">
        <v>111</v>
      </c>
      <c r="Q23" s="26">
        <v>347</v>
      </c>
      <c r="R23" s="26">
        <v>506</v>
      </c>
      <c r="S23" s="26">
        <v>2322</v>
      </c>
      <c r="T23" s="39">
        <f t="shared" si="0"/>
        <v>3589</v>
      </c>
      <c r="U23" s="26">
        <v>132</v>
      </c>
      <c r="V23" s="40">
        <f t="shared" ref="V23" si="7">(J23*1+K23*2+L23*3+M23*4+N23*5+O23*6+P23*7+Q23*8+R23*9+S23*10)/(SUM(J23:S23))</f>
        <v>9.0593480078016153</v>
      </c>
      <c r="W23" s="41">
        <f t="shared" ref="W23" si="8">V23+AB23</f>
        <v>9.1189500446694556</v>
      </c>
      <c r="X23" s="41">
        <f t="shared" ref="X23" si="9">V23-AB23</f>
        <v>8.999745970933775</v>
      </c>
      <c r="Y23" s="35"/>
      <c r="Z23" s="42">
        <f t="shared" ref="Z23" si="10">((1-V23)^2)*J23+((2-V23))^2*K23+((3-V23))^2*L23+((4-V23)^2)*M23+((5-V23)^2)*N23+((6-V23)^2)*O23+((7-V23))^2*P23+((8-V23))^2*Q23+((9-V23)^2)*R23+((10-V23)^2)*S23</f>
        <v>11908.358874338257</v>
      </c>
      <c r="AA23" s="42">
        <f t="shared" ref="AA23" si="11">SQRT((Z23)/(T23-1))</f>
        <v>1.8217959821090624</v>
      </c>
      <c r="AB23" s="42">
        <f t="shared" ref="AB23" si="12">CONFIDENCE(0.05,AA23,T23)</f>
        <v>5.9602036867840533E-2</v>
      </c>
    </row>
    <row r="24" spans="2:28" s="9" customFormat="1">
      <c r="P24" s="6"/>
      <c r="Q24" s="6"/>
      <c r="R24" s="6"/>
      <c r="S24" s="6"/>
      <c r="T24" s="6"/>
      <c r="U24" s="6"/>
      <c r="V24" s="14"/>
      <c r="W24" s="14"/>
      <c r="X24" s="14"/>
      <c r="Y24" s="14"/>
      <c r="Z24" s="14"/>
      <c r="AA24" s="14"/>
      <c r="AB24" s="14"/>
    </row>
    <row r="25" spans="2:28" s="15" customFormat="1" ht="18">
      <c r="B25" s="16" t="s">
        <v>33</v>
      </c>
    </row>
    <row r="26" spans="2:28" s="9" customFormat="1">
      <c r="P26" s="6"/>
      <c r="Q26" s="6"/>
      <c r="R26" s="6"/>
      <c r="S26" s="6"/>
      <c r="T26" s="6"/>
      <c r="U26" s="6"/>
      <c r="V26" s="14"/>
      <c r="W26" s="14"/>
      <c r="X26" s="14"/>
      <c r="Y26" s="14"/>
      <c r="Z26" s="14"/>
      <c r="AA26" s="14"/>
      <c r="AB26" s="14"/>
    </row>
    <row r="27" spans="2:28">
      <c r="B27" s="9"/>
      <c r="C27" s="18" t="s">
        <v>34</v>
      </c>
      <c r="D27" s="18"/>
      <c r="E27" s="18"/>
      <c r="F27" s="18"/>
      <c r="G27" s="18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2:28">
      <c r="G28" s="27"/>
      <c r="H28" s="12"/>
      <c r="I28" s="12"/>
      <c r="J28" s="12"/>
      <c r="K28" s="12"/>
      <c r="L28" s="12"/>
      <c r="M28" s="12"/>
      <c r="N28" s="12"/>
      <c r="Q28" s="12"/>
      <c r="R28" s="6"/>
      <c r="S28" s="6"/>
      <c r="T28" s="6"/>
      <c r="U28" s="6"/>
      <c r="V28" s="13"/>
      <c r="W28" s="13"/>
      <c r="X28" s="13"/>
      <c r="Y28" s="13"/>
      <c r="Z28" s="13"/>
      <c r="AA28" s="13"/>
      <c r="AB28" s="13"/>
    </row>
    <row r="29" spans="2:28">
      <c r="E29" s="8" t="s">
        <v>11</v>
      </c>
      <c r="F29" s="8" t="s">
        <v>0</v>
      </c>
      <c r="G29" s="12" t="s">
        <v>35</v>
      </c>
      <c r="H29" s="25"/>
      <c r="I29" s="12" t="s">
        <v>36</v>
      </c>
      <c r="J29" s="26">
        <v>12</v>
      </c>
      <c r="K29" s="26">
        <v>2</v>
      </c>
      <c r="L29" s="26">
        <v>4</v>
      </c>
      <c r="M29" s="26">
        <v>3</v>
      </c>
      <c r="N29" s="26">
        <v>31</v>
      </c>
      <c r="O29" s="26">
        <v>23</v>
      </c>
      <c r="P29" s="26">
        <v>64</v>
      </c>
      <c r="Q29" s="26">
        <v>285</v>
      </c>
      <c r="R29" s="26">
        <v>436</v>
      </c>
      <c r="S29" s="26">
        <v>4165</v>
      </c>
      <c r="T29" s="39">
        <f t="shared" ref="T29:T38" si="13">SUM(J29:S29)</f>
        <v>5025</v>
      </c>
      <c r="U29" s="26">
        <v>7</v>
      </c>
      <c r="V29" s="40">
        <f t="shared" ref="V29:V37" si="14">(J29*1+K29*2+L29*3+M29*4+N29*5+O29*6+P29*7+Q29*8+R29*9+S29*10)/(SUM(J29:S29))</f>
        <v>9.6786069651741293</v>
      </c>
      <c r="W29" s="41">
        <f t="shared" ref="W29:W38" si="15">V29+AB29</f>
        <v>9.7038267164396981</v>
      </c>
      <c r="X29" s="41">
        <f t="shared" ref="X29:X38" si="16">V29-AB29</f>
        <v>9.6533872139085606</v>
      </c>
      <c r="Y29" s="35"/>
      <c r="Z29" s="42">
        <f t="shared" ref="Z29:Z38" si="17">((1-V29)^2)*J29+((2-V29))^2*K29+((3-V29))^2*L29+((4-V29)^2)*M29+((5-V29)^2)*N29+((6-V29)^2)*O29+((7-V29))^2*P29+((8-V29))^2*Q29+((9-V29)^2)*R29+((10-V29)^2)*S29</f>
        <v>4179.9502487562186</v>
      </c>
      <c r="AA29" s="42">
        <f t="shared" ref="AA29:AA38" si="18">SQRT((Z29)/(T29-1))</f>
        <v>0.91213840326511353</v>
      </c>
      <c r="AB29" s="42">
        <f t="shared" ref="AB29:AB38" si="19">CONFIDENCE(0.05,AA29,T29)</f>
        <v>2.5219751265569627E-2</v>
      </c>
    </row>
    <row r="30" spans="2:28">
      <c r="E30" s="11" t="s">
        <v>11</v>
      </c>
      <c r="F30" s="11" t="s">
        <v>0</v>
      </c>
      <c r="G30" s="12" t="s">
        <v>35</v>
      </c>
      <c r="H30" s="25"/>
      <c r="I30" s="12" t="s">
        <v>37</v>
      </c>
      <c r="J30" s="26">
        <v>8</v>
      </c>
      <c r="K30" s="26">
        <v>7</v>
      </c>
      <c r="L30" s="26">
        <v>13</v>
      </c>
      <c r="M30" s="26">
        <v>7</v>
      </c>
      <c r="N30" s="26">
        <v>27</v>
      </c>
      <c r="O30" s="26">
        <v>26</v>
      </c>
      <c r="P30" s="26">
        <v>76</v>
      </c>
      <c r="Q30" s="26">
        <v>248</v>
      </c>
      <c r="R30" s="26">
        <v>354</v>
      </c>
      <c r="S30" s="26">
        <v>3108</v>
      </c>
      <c r="T30" s="39">
        <f t="shared" si="13"/>
        <v>3874</v>
      </c>
      <c r="U30" s="26">
        <v>1158</v>
      </c>
      <c r="V30" s="40">
        <f t="shared" si="14"/>
        <v>9.5926690758905533</v>
      </c>
      <c r="W30" s="41">
        <f t="shared" si="15"/>
        <v>9.6264731663945966</v>
      </c>
      <c r="X30" s="41">
        <f t="shared" si="16"/>
        <v>9.55886498538651</v>
      </c>
      <c r="Y30" s="35"/>
      <c r="Z30" s="42">
        <f t="shared" si="17"/>
        <v>4463.2318017552916</v>
      </c>
      <c r="AA30" s="42">
        <f t="shared" si="18"/>
        <v>1.0734973407526294</v>
      </c>
      <c r="AB30" s="42">
        <f t="shared" si="19"/>
        <v>3.3804090504043142E-2</v>
      </c>
    </row>
    <row r="31" spans="2:28">
      <c r="E31" s="11" t="s">
        <v>11</v>
      </c>
      <c r="F31" s="11" t="s">
        <v>0</v>
      </c>
      <c r="G31" s="12" t="s">
        <v>35</v>
      </c>
      <c r="H31" s="25"/>
      <c r="I31" s="12" t="s">
        <v>38</v>
      </c>
      <c r="J31" s="26">
        <v>7</v>
      </c>
      <c r="K31" s="26">
        <v>6</v>
      </c>
      <c r="L31" s="26">
        <v>3</v>
      </c>
      <c r="M31" s="26">
        <v>10</v>
      </c>
      <c r="N31" s="26">
        <v>26</v>
      </c>
      <c r="O31" s="26">
        <v>35</v>
      </c>
      <c r="P31" s="26">
        <v>57</v>
      </c>
      <c r="Q31" s="26">
        <v>208</v>
      </c>
      <c r="R31" s="26">
        <v>373</v>
      </c>
      <c r="S31" s="26">
        <v>4223</v>
      </c>
      <c r="T31" s="39">
        <f t="shared" si="13"/>
        <v>4948</v>
      </c>
      <c r="U31" s="26">
        <v>84</v>
      </c>
      <c r="V31" s="40">
        <f t="shared" si="14"/>
        <v>9.7126111560226356</v>
      </c>
      <c r="W31" s="41">
        <f t="shared" si="15"/>
        <v>9.7375949431368252</v>
      </c>
      <c r="X31" s="41">
        <f t="shared" si="16"/>
        <v>9.687627368908446</v>
      </c>
      <c r="Y31" s="35"/>
      <c r="Z31" s="42">
        <f t="shared" si="17"/>
        <v>3977.3330638641883</v>
      </c>
      <c r="AA31" s="42">
        <f t="shared" si="18"/>
        <v>0.89665427844876688</v>
      </c>
      <c r="AB31" s="42">
        <f t="shared" si="19"/>
        <v>2.4983787114189429E-2</v>
      </c>
    </row>
    <row r="32" spans="2:28">
      <c r="E32" s="11" t="s">
        <v>11</v>
      </c>
      <c r="F32" s="11" t="s">
        <v>0</v>
      </c>
      <c r="G32" s="12" t="s">
        <v>35</v>
      </c>
      <c r="H32" s="25"/>
      <c r="I32" s="12" t="s">
        <v>27</v>
      </c>
      <c r="J32" s="26">
        <v>10</v>
      </c>
      <c r="K32" s="26">
        <v>9</v>
      </c>
      <c r="L32" s="26">
        <v>10</v>
      </c>
      <c r="M32" s="26">
        <v>3</v>
      </c>
      <c r="N32" s="26">
        <v>17</v>
      </c>
      <c r="O32" s="26">
        <v>16</v>
      </c>
      <c r="P32" s="26">
        <v>45</v>
      </c>
      <c r="Q32" s="26">
        <v>148</v>
      </c>
      <c r="R32" s="26">
        <v>196</v>
      </c>
      <c r="S32" s="26">
        <v>2618</v>
      </c>
      <c r="T32" s="39">
        <f t="shared" si="13"/>
        <v>3072</v>
      </c>
      <c r="U32" s="26">
        <v>1960</v>
      </c>
      <c r="V32" s="40">
        <f t="shared" si="14"/>
        <v>9.666015625</v>
      </c>
      <c r="W32" s="41">
        <f t="shared" si="15"/>
        <v>9.7038494937440163</v>
      </c>
      <c r="X32" s="41">
        <f t="shared" si="16"/>
        <v>9.6281817562559837</v>
      </c>
      <c r="Y32" s="35"/>
      <c r="Z32" s="42">
        <f t="shared" si="17"/>
        <v>3515.33203125</v>
      </c>
      <c r="AA32" s="42">
        <f t="shared" si="18"/>
        <v>1.0699001969982802</v>
      </c>
      <c r="AB32" s="42">
        <f t="shared" si="19"/>
        <v>3.7833868744016855E-2</v>
      </c>
    </row>
    <row r="33" spans="2:28">
      <c r="E33" s="11" t="s">
        <v>11</v>
      </c>
      <c r="F33" s="11" t="s">
        <v>0</v>
      </c>
      <c r="G33" s="12" t="s">
        <v>35</v>
      </c>
      <c r="H33" s="25"/>
      <c r="I33" s="12" t="s">
        <v>39</v>
      </c>
      <c r="J33" s="26">
        <v>14</v>
      </c>
      <c r="K33" s="26">
        <v>6</v>
      </c>
      <c r="L33" s="26">
        <v>4</v>
      </c>
      <c r="M33" s="26">
        <v>8</v>
      </c>
      <c r="N33" s="26">
        <v>25</v>
      </c>
      <c r="O33" s="26">
        <v>21</v>
      </c>
      <c r="P33" s="26">
        <v>44</v>
      </c>
      <c r="Q33" s="26">
        <v>146</v>
      </c>
      <c r="R33" s="26">
        <v>190</v>
      </c>
      <c r="S33" s="26">
        <v>2591</v>
      </c>
      <c r="T33" s="39">
        <f t="shared" si="13"/>
        <v>3049</v>
      </c>
      <c r="U33" s="26">
        <v>1983</v>
      </c>
      <c r="V33" s="40">
        <f t="shared" si="14"/>
        <v>9.648081338143653</v>
      </c>
      <c r="W33" s="41">
        <f t="shared" si="15"/>
        <v>9.687480727789092</v>
      </c>
      <c r="X33" s="41">
        <f t="shared" si="16"/>
        <v>9.608681948498214</v>
      </c>
      <c r="Y33" s="35"/>
      <c r="Z33" s="42">
        <f t="shared" si="17"/>
        <v>3755.3912758281404</v>
      </c>
      <c r="AA33" s="42">
        <f t="shared" si="18"/>
        <v>1.1099926810173657</v>
      </c>
      <c r="AB33" s="42">
        <f t="shared" si="19"/>
        <v>3.93993896454395E-2</v>
      </c>
    </row>
    <row r="34" spans="2:28">
      <c r="E34" s="11" t="s">
        <v>11</v>
      </c>
      <c r="F34" s="11" t="s">
        <v>0</v>
      </c>
      <c r="G34" s="12" t="s">
        <v>35</v>
      </c>
      <c r="H34" s="25"/>
      <c r="I34" s="12" t="s">
        <v>28</v>
      </c>
      <c r="J34" s="26">
        <v>7</v>
      </c>
      <c r="K34" s="26">
        <v>0</v>
      </c>
      <c r="L34" s="26">
        <v>2</v>
      </c>
      <c r="M34" s="26">
        <v>7</v>
      </c>
      <c r="N34" s="26">
        <v>11</v>
      </c>
      <c r="O34" s="26">
        <v>7</v>
      </c>
      <c r="P34" s="26">
        <v>16</v>
      </c>
      <c r="Q34" s="26">
        <v>95</v>
      </c>
      <c r="R34" s="26">
        <v>233</v>
      </c>
      <c r="S34" s="26">
        <v>4541</v>
      </c>
      <c r="T34" s="39">
        <f t="shared" si="13"/>
        <v>4919</v>
      </c>
      <c r="U34" s="26">
        <v>113</v>
      </c>
      <c r="V34" s="40">
        <f t="shared" si="14"/>
        <v>9.8631835738971336</v>
      </c>
      <c r="W34" s="41">
        <f t="shared" si="15"/>
        <v>9.880865506607174</v>
      </c>
      <c r="X34" s="41">
        <f t="shared" si="16"/>
        <v>9.8455016411870933</v>
      </c>
      <c r="Y34" s="35"/>
      <c r="Z34" s="42">
        <f t="shared" si="17"/>
        <v>1968.9225452327712</v>
      </c>
      <c r="AA34" s="42">
        <f t="shared" si="18"/>
        <v>0.63273237091128676</v>
      </c>
      <c r="AB34" s="42">
        <f t="shared" si="19"/>
        <v>1.7681932710039625E-2</v>
      </c>
    </row>
    <row r="35" spans="2:28">
      <c r="E35" s="11" t="s">
        <v>11</v>
      </c>
      <c r="F35" s="11" t="s">
        <v>0</v>
      </c>
      <c r="G35" s="12" t="s">
        <v>35</v>
      </c>
      <c r="H35" s="25"/>
      <c r="I35" s="12" t="s">
        <v>40</v>
      </c>
      <c r="J35" s="26">
        <v>7</v>
      </c>
      <c r="K35" s="26">
        <v>2</v>
      </c>
      <c r="L35" s="26">
        <v>3</v>
      </c>
      <c r="M35" s="26">
        <v>4</v>
      </c>
      <c r="N35" s="26">
        <v>14</v>
      </c>
      <c r="O35" s="26">
        <v>8</v>
      </c>
      <c r="P35" s="26">
        <v>34</v>
      </c>
      <c r="Q35" s="26">
        <v>81</v>
      </c>
      <c r="R35" s="26">
        <v>113</v>
      </c>
      <c r="S35" s="26">
        <v>1265</v>
      </c>
      <c r="T35" s="39">
        <f t="shared" si="13"/>
        <v>1531</v>
      </c>
      <c r="U35" s="26">
        <v>3501</v>
      </c>
      <c r="V35" s="40">
        <f t="shared" si="14"/>
        <v>9.6061397779229267</v>
      </c>
      <c r="W35" s="41">
        <f t="shared" si="15"/>
        <v>9.6629717890623965</v>
      </c>
      <c r="X35" s="41">
        <f t="shared" si="16"/>
        <v>9.5493077667834569</v>
      </c>
      <c r="Y35" s="35"/>
      <c r="Z35" s="42">
        <f t="shared" si="17"/>
        <v>1969.5022860875247</v>
      </c>
      <c r="AA35" s="42">
        <f t="shared" si="18"/>
        <v>1.1345732220247564</v>
      </c>
      <c r="AB35" s="42">
        <f t="shared" si="19"/>
        <v>5.6832011139470277E-2</v>
      </c>
    </row>
    <row r="36" spans="2:28">
      <c r="E36" s="11" t="s">
        <v>11</v>
      </c>
      <c r="F36" s="11" t="s">
        <v>0</v>
      </c>
      <c r="G36" s="12" t="s">
        <v>35</v>
      </c>
      <c r="H36" s="25"/>
      <c r="I36" s="12" t="s">
        <v>41</v>
      </c>
      <c r="J36" s="26">
        <v>7</v>
      </c>
      <c r="K36" s="26">
        <v>1</v>
      </c>
      <c r="L36" s="26">
        <v>2</v>
      </c>
      <c r="M36" s="26">
        <v>2</v>
      </c>
      <c r="N36" s="26">
        <v>20</v>
      </c>
      <c r="O36" s="26">
        <v>15</v>
      </c>
      <c r="P36" s="26">
        <v>28</v>
      </c>
      <c r="Q36" s="26">
        <v>144</v>
      </c>
      <c r="R36" s="26">
        <v>272</v>
      </c>
      <c r="S36" s="26">
        <v>4390</v>
      </c>
      <c r="T36" s="39">
        <f t="shared" si="13"/>
        <v>4881</v>
      </c>
      <c r="U36" s="26">
        <v>151</v>
      </c>
      <c r="V36" s="40">
        <f t="shared" si="14"/>
        <v>9.8154066789592296</v>
      </c>
      <c r="W36" s="41">
        <f t="shared" si="15"/>
        <v>9.8353842840909831</v>
      </c>
      <c r="X36" s="41">
        <f t="shared" si="16"/>
        <v>9.7954290738274761</v>
      </c>
      <c r="Y36" s="35"/>
      <c r="Z36" s="42">
        <f t="shared" si="17"/>
        <v>2474.6814177422657</v>
      </c>
      <c r="AA36" s="42">
        <f t="shared" si="18"/>
        <v>0.71211435029635883</v>
      </c>
      <c r="AB36" s="42">
        <f t="shared" si="19"/>
        <v>1.9977605131754003E-2</v>
      </c>
    </row>
    <row r="37" spans="2:28">
      <c r="E37" s="11" t="s">
        <v>11</v>
      </c>
      <c r="F37" s="8" t="s">
        <v>0</v>
      </c>
      <c r="G37" s="12" t="s">
        <v>35</v>
      </c>
      <c r="H37" s="25"/>
      <c r="I37" s="12" t="s">
        <v>42</v>
      </c>
      <c r="J37" s="26">
        <v>9</v>
      </c>
      <c r="K37" s="26">
        <v>2</v>
      </c>
      <c r="L37" s="26">
        <v>4</v>
      </c>
      <c r="M37" s="26">
        <v>5</v>
      </c>
      <c r="N37" s="26">
        <v>24</v>
      </c>
      <c r="O37" s="26">
        <v>16</v>
      </c>
      <c r="P37" s="26">
        <v>48</v>
      </c>
      <c r="Q37" s="26">
        <v>151</v>
      </c>
      <c r="R37" s="26">
        <v>231</v>
      </c>
      <c r="S37" s="26">
        <v>4393</v>
      </c>
      <c r="T37" s="39">
        <f t="shared" si="13"/>
        <v>4883</v>
      </c>
      <c r="U37" s="26">
        <v>149</v>
      </c>
      <c r="V37" s="40">
        <f t="shared" si="14"/>
        <v>9.7919311898423107</v>
      </c>
      <c r="W37" s="41">
        <f t="shared" si="15"/>
        <v>9.8144418737976835</v>
      </c>
      <c r="X37" s="41">
        <f t="shared" si="16"/>
        <v>9.7694205058869379</v>
      </c>
      <c r="Y37" s="35"/>
      <c r="Z37" s="42">
        <f t="shared" si="17"/>
        <v>3144.6020888797871</v>
      </c>
      <c r="AA37" s="42">
        <f t="shared" si="18"/>
        <v>0.8025719217937658</v>
      </c>
      <c r="AB37" s="42">
        <f t="shared" si="19"/>
        <v>2.2510683955372379E-2</v>
      </c>
    </row>
    <row r="38" spans="2:28">
      <c r="E38" s="11" t="s">
        <v>11</v>
      </c>
      <c r="F38" s="8" t="s">
        <v>0</v>
      </c>
      <c r="G38" s="12" t="s">
        <v>35</v>
      </c>
      <c r="H38" s="25"/>
      <c r="I38" s="12" t="s">
        <v>32</v>
      </c>
      <c r="J38" s="26">
        <v>9</v>
      </c>
      <c r="K38" s="26">
        <v>5</v>
      </c>
      <c r="L38" s="26">
        <v>3</v>
      </c>
      <c r="M38" s="26">
        <v>5</v>
      </c>
      <c r="N38" s="26">
        <v>25</v>
      </c>
      <c r="O38" s="26">
        <v>19</v>
      </c>
      <c r="P38" s="26">
        <v>58</v>
      </c>
      <c r="Q38" s="26">
        <v>234</v>
      </c>
      <c r="R38" s="26">
        <v>301</v>
      </c>
      <c r="S38" s="26">
        <v>4203</v>
      </c>
      <c r="T38" s="39">
        <f t="shared" si="13"/>
        <v>4862</v>
      </c>
      <c r="U38" s="26">
        <v>170</v>
      </c>
      <c r="V38" s="40">
        <f>(J38*1+K38*2+L38*3+M38*4+N38*5+O38*6+P38*7+Q38*8+R38*9+S38*10)/(SUM(J38:S38))</f>
        <v>9.7293294940353761</v>
      </c>
      <c r="W38" s="41">
        <f t="shared" si="15"/>
        <v>9.753878607521056</v>
      </c>
      <c r="X38" s="41">
        <f t="shared" si="16"/>
        <v>9.7047803805496962</v>
      </c>
      <c r="Y38" s="35"/>
      <c r="Z38" s="42">
        <f t="shared" si="17"/>
        <v>3707.7976141505555</v>
      </c>
      <c r="AA38" s="42">
        <f t="shared" si="18"/>
        <v>0.87336382589522232</v>
      </c>
      <c r="AB38" s="42">
        <f t="shared" si="19"/>
        <v>2.4549113485680445E-2</v>
      </c>
    </row>
    <row r="39" spans="2:28">
      <c r="G39" s="12"/>
      <c r="H39" s="12"/>
      <c r="I39" s="12"/>
      <c r="J39" s="12"/>
      <c r="K39" s="12"/>
      <c r="L39" s="12"/>
      <c r="M39" s="12"/>
      <c r="N39" s="12"/>
      <c r="Q39" s="12"/>
      <c r="R39" s="6"/>
      <c r="S39" s="6"/>
      <c r="T39" s="6"/>
      <c r="U39" s="6"/>
      <c r="V39" s="13"/>
      <c r="W39" s="13"/>
      <c r="X39" s="13"/>
      <c r="Y39" s="13"/>
      <c r="Z39" s="13"/>
      <c r="AA39" s="13"/>
      <c r="AB39" s="13"/>
    </row>
    <row r="40" spans="2:28">
      <c r="G40" s="12"/>
      <c r="H40" s="12"/>
      <c r="I40" s="12"/>
      <c r="J40" s="12"/>
      <c r="K40" s="12"/>
      <c r="L40" s="12"/>
      <c r="M40" s="12"/>
      <c r="N40" s="12"/>
      <c r="Q40" s="12"/>
      <c r="R40" s="6"/>
      <c r="S40" s="6"/>
      <c r="T40" s="6"/>
      <c r="U40" s="6"/>
      <c r="V40" s="13"/>
      <c r="W40" s="13"/>
      <c r="X40" s="13"/>
      <c r="Y40" s="13"/>
      <c r="Z40" s="13"/>
      <c r="AA40" s="13"/>
      <c r="AB40" s="13"/>
    </row>
    <row r="41" spans="2:28" s="15" customFormat="1" ht="18">
      <c r="B41" s="16" t="s">
        <v>43</v>
      </c>
      <c r="C41" s="38"/>
    </row>
    <row r="42" spans="2:28" s="9" customFormat="1">
      <c r="P42" s="6"/>
      <c r="Q42" s="6"/>
      <c r="R42" s="6"/>
      <c r="S42" s="6"/>
      <c r="T42" s="6"/>
      <c r="U42" s="6"/>
      <c r="V42" s="14"/>
      <c r="W42" s="14"/>
      <c r="X42" s="14"/>
      <c r="Y42" s="14"/>
      <c r="Z42" s="14"/>
      <c r="AA42" s="14"/>
      <c r="AB42" s="14"/>
    </row>
    <row r="43" spans="2:28" ht="13.5" customHeight="1">
      <c r="B43" s="9"/>
      <c r="C43" s="18" t="s">
        <v>44</v>
      </c>
      <c r="D43" s="18"/>
      <c r="E43" s="18"/>
      <c r="F43" s="18"/>
      <c r="G43" s="1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2:28" s="9" customFormat="1">
      <c r="P44" s="6"/>
      <c r="Q44" s="6"/>
      <c r="R44" s="6"/>
      <c r="S44" s="6"/>
      <c r="T44" s="6"/>
      <c r="U44" s="6"/>
      <c r="V44" s="14"/>
      <c r="W44" s="14"/>
      <c r="X44" s="14"/>
      <c r="Y44" s="14"/>
      <c r="Z44" s="14"/>
      <c r="AA44" s="14"/>
      <c r="AB44" s="14"/>
    </row>
    <row r="45" spans="2:28">
      <c r="E45" s="8" t="s">
        <v>11</v>
      </c>
      <c r="F45" s="8" t="s">
        <v>0</v>
      </c>
      <c r="G45" s="8" t="s">
        <v>7</v>
      </c>
      <c r="H45" s="25"/>
      <c r="I45" s="12" t="s">
        <v>45</v>
      </c>
      <c r="J45" s="21">
        <v>8</v>
      </c>
      <c r="K45" s="21">
        <v>6</v>
      </c>
      <c r="L45" s="21">
        <v>7</v>
      </c>
      <c r="M45" s="21">
        <v>7</v>
      </c>
      <c r="N45" s="21">
        <v>23</v>
      </c>
      <c r="O45" s="21">
        <v>23</v>
      </c>
      <c r="P45" s="21">
        <v>50</v>
      </c>
      <c r="Q45" s="21">
        <v>129</v>
      </c>
      <c r="R45" s="21">
        <v>103</v>
      </c>
      <c r="S45" s="21">
        <v>546</v>
      </c>
      <c r="T45" s="39">
        <f t="shared" ref="T45" si="20">SUM(J45:S45)</f>
        <v>902</v>
      </c>
      <c r="U45" s="21">
        <v>0</v>
      </c>
      <c r="V45" s="40">
        <f t="shared" ref="V45" si="21">(J45*1+K45*2+L45*3+M45*4+N45*5+O45*6+P45*7+Q45*8+R45*9+S45*10)/(SUM(J45:S45))</f>
        <v>8.9700665188470072</v>
      </c>
      <c r="W45" s="41">
        <f t="shared" ref="W45" si="22">V45+AB45</f>
        <v>9.0826636542354215</v>
      </c>
      <c r="X45" s="41">
        <f t="shared" ref="X45" si="23">V45-AB45</f>
        <v>8.8574693834585929</v>
      </c>
      <c r="Y45" s="35"/>
      <c r="Z45" s="42">
        <f t="shared" ref="Z45" si="24">((1-V45)^2)*J45+((2-V45))^2*K45+((3-V45))^2*L45+((4-V45)^2)*M45+((5-V45)^2)*N45+((6-V45)^2)*O45+((7-V45))^2*P45+((8-V45))^2*Q45+((9-V45)^2)*R45+((10-V45)^2)*S45</f>
        <v>2682.1917960088695</v>
      </c>
      <c r="AA45" s="42">
        <f t="shared" ref="AA45" si="25">SQRT((Z45)/(T45-1))</f>
        <v>1.72537110036424</v>
      </c>
      <c r="AB45" s="42">
        <f t="shared" ref="AB45" si="26">CONFIDENCE(0.05,AA45,T45)</f>
        <v>0.11259713538841359</v>
      </c>
    </row>
    <row r="46" spans="2:28">
      <c r="E46" s="8" t="s">
        <v>11</v>
      </c>
      <c r="F46" s="11" t="s">
        <v>0</v>
      </c>
      <c r="G46" s="8" t="s">
        <v>7</v>
      </c>
      <c r="H46" s="25"/>
      <c r="I46" s="12" t="s">
        <v>46</v>
      </c>
      <c r="J46" s="21">
        <v>7</v>
      </c>
      <c r="K46" s="21">
        <v>2</v>
      </c>
      <c r="L46" s="21">
        <v>7</v>
      </c>
      <c r="M46" s="21">
        <v>7</v>
      </c>
      <c r="N46" s="21">
        <v>26</v>
      </c>
      <c r="O46" s="21">
        <v>25</v>
      </c>
      <c r="P46" s="21">
        <v>63</v>
      </c>
      <c r="Q46" s="21">
        <v>145</v>
      </c>
      <c r="R46" s="21">
        <v>131</v>
      </c>
      <c r="S46" s="21">
        <v>469</v>
      </c>
      <c r="T46" s="39">
        <f t="shared" ref="T46:T53" si="27">SUM(J46:S46)</f>
        <v>882</v>
      </c>
      <c r="U46" s="21">
        <v>20</v>
      </c>
      <c r="V46" s="40">
        <f t="shared" ref="V46:V53" si="28">(J46*1+K46*2+L46*3+M46*4+N46*5+O46*6+P46*7+Q46*8+R46*9+S46*10)/(SUM(J46:S46))</f>
        <v>8.8548752834467113</v>
      </c>
      <c r="W46" s="41">
        <f t="shared" ref="W46:W53" si="29">V46+AB46</f>
        <v>8.9651863447286448</v>
      </c>
      <c r="X46" s="41">
        <f t="shared" ref="X46:X53" si="30">V46-AB46</f>
        <v>8.7445642221647777</v>
      </c>
      <c r="Y46" s="35"/>
      <c r="Z46" s="42">
        <f t="shared" ref="Z46:Z53" si="31">((1-V46)^2)*J46+((2-V46))^2*K46+((3-V46))^2*L46+((4-V46)^2)*M46+((5-V46)^2)*N46+((6-V46)^2)*O46+((7-V46))^2*P46+((8-V46))^2*Q46+((9-V46)^2)*R46+((10-V46)^2)*S46</f>
        <v>2461.4240362811793</v>
      </c>
      <c r="AA46" s="42">
        <f t="shared" ref="AA46:AA53" si="32">SQRT((Z46)/(T46-1))</f>
        <v>1.6714957028187758</v>
      </c>
      <c r="AB46" s="42">
        <f t="shared" ref="AB46:AB53" si="33">CONFIDENCE(0.05,AA46,T46)</f>
        <v>0.11031106128193302</v>
      </c>
    </row>
    <row r="47" spans="2:28">
      <c r="E47" s="8" t="s">
        <v>11</v>
      </c>
      <c r="F47" s="11" t="s">
        <v>0</v>
      </c>
      <c r="G47" s="8" t="s">
        <v>7</v>
      </c>
      <c r="H47" s="25"/>
      <c r="I47" s="11" t="s">
        <v>47</v>
      </c>
      <c r="J47" s="21">
        <v>7</v>
      </c>
      <c r="K47" s="21">
        <v>3</v>
      </c>
      <c r="L47" s="21">
        <v>4</v>
      </c>
      <c r="M47" s="21">
        <v>3</v>
      </c>
      <c r="N47" s="21">
        <v>16</v>
      </c>
      <c r="O47" s="21">
        <v>17</v>
      </c>
      <c r="P47" s="21">
        <v>38</v>
      </c>
      <c r="Q47" s="21">
        <v>105</v>
      </c>
      <c r="R47" s="21">
        <v>117</v>
      </c>
      <c r="S47" s="21">
        <v>577</v>
      </c>
      <c r="T47" s="39">
        <f t="shared" si="27"/>
        <v>887</v>
      </c>
      <c r="U47" s="21">
        <v>15</v>
      </c>
      <c r="V47" s="40">
        <f t="shared" si="28"/>
        <v>9.1860202931228869</v>
      </c>
      <c r="W47" s="41">
        <f t="shared" si="29"/>
        <v>9.2855429600091028</v>
      </c>
      <c r="X47" s="41">
        <f t="shared" si="30"/>
        <v>9.086497626236671</v>
      </c>
      <c r="Y47" s="35"/>
      <c r="Z47" s="42">
        <f t="shared" si="31"/>
        <v>2026.3066516347239</v>
      </c>
      <c r="AA47" s="42">
        <f t="shared" si="32"/>
        <v>1.5122922414386346</v>
      </c>
      <c r="AB47" s="42">
        <f t="shared" si="33"/>
        <v>9.9522666886216554E-2</v>
      </c>
    </row>
    <row r="48" spans="2:28">
      <c r="E48" s="8" t="s">
        <v>11</v>
      </c>
      <c r="F48" s="11" t="s">
        <v>0</v>
      </c>
      <c r="G48" s="8" t="s">
        <v>7</v>
      </c>
      <c r="H48" s="25"/>
      <c r="I48" s="11" t="s">
        <v>48</v>
      </c>
      <c r="J48" s="21">
        <v>16</v>
      </c>
      <c r="K48" s="21">
        <v>6</v>
      </c>
      <c r="L48" s="21">
        <v>7</v>
      </c>
      <c r="M48" s="21">
        <v>10</v>
      </c>
      <c r="N48" s="21">
        <v>28</v>
      </c>
      <c r="O48" s="21">
        <v>27</v>
      </c>
      <c r="P48" s="21">
        <v>58</v>
      </c>
      <c r="Q48" s="21">
        <v>98</v>
      </c>
      <c r="R48" s="21">
        <v>92</v>
      </c>
      <c r="S48" s="21">
        <v>549</v>
      </c>
      <c r="T48" s="39">
        <f t="shared" si="27"/>
        <v>891</v>
      </c>
      <c r="U48" s="21">
        <v>11</v>
      </c>
      <c r="V48" s="40">
        <f t="shared" si="28"/>
        <v>8.865319865319865</v>
      </c>
      <c r="W48" s="41">
        <f t="shared" si="29"/>
        <v>8.9931626945082197</v>
      </c>
      <c r="X48" s="41">
        <f t="shared" si="30"/>
        <v>8.7374770361315104</v>
      </c>
      <c r="Y48" s="35"/>
      <c r="Z48" s="42">
        <f t="shared" si="31"/>
        <v>3373.8383838383834</v>
      </c>
      <c r="AA48" s="42">
        <f t="shared" si="32"/>
        <v>1.9470053016779971</v>
      </c>
      <c r="AB48" s="42">
        <f t="shared" si="33"/>
        <v>0.1278428291883548</v>
      </c>
    </row>
    <row r="49" spans="1:28">
      <c r="E49" s="8" t="s">
        <v>11</v>
      </c>
      <c r="F49" s="11" t="s">
        <v>0</v>
      </c>
      <c r="G49" s="8" t="s">
        <v>7</v>
      </c>
      <c r="H49" s="25"/>
      <c r="I49" s="11" t="s">
        <v>49</v>
      </c>
      <c r="J49" s="21">
        <v>3</v>
      </c>
      <c r="K49" s="21">
        <v>2</v>
      </c>
      <c r="L49" s="21">
        <v>2</v>
      </c>
      <c r="M49" s="21">
        <v>2</v>
      </c>
      <c r="N49" s="21">
        <v>13</v>
      </c>
      <c r="O49" s="21">
        <v>13</v>
      </c>
      <c r="P49" s="21">
        <v>22</v>
      </c>
      <c r="Q49" s="21">
        <v>57</v>
      </c>
      <c r="R49" s="21">
        <v>92</v>
      </c>
      <c r="S49" s="21">
        <v>650</v>
      </c>
      <c r="T49" s="39">
        <f t="shared" si="27"/>
        <v>856</v>
      </c>
      <c r="U49" s="21">
        <v>46</v>
      </c>
      <c r="V49" s="40">
        <f t="shared" si="28"/>
        <v>9.4649532710280369</v>
      </c>
      <c r="W49" s="41">
        <f t="shared" si="29"/>
        <v>9.5490353928493121</v>
      </c>
      <c r="X49" s="41">
        <f t="shared" si="30"/>
        <v>9.3808711492067616</v>
      </c>
      <c r="Y49" s="35"/>
      <c r="Z49" s="42">
        <f t="shared" si="31"/>
        <v>1346.948598130841</v>
      </c>
      <c r="AA49" s="42">
        <f t="shared" si="32"/>
        <v>1.2551408197274172</v>
      </c>
      <c r="AB49" s="42">
        <f t="shared" si="33"/>
        <v>8.4082121821275987E-2</v>
      </c>
    </row>
    <row r="50" spans="1:28">
      <c r="E50" s="8" t="s">
        <v>11</v>
      </c>
      <c r="F50" s="11" t="s">
        <v>0</v>
      </c>
      <c r="G50" s="8" t="s">
        <v>7</v>
      </c>
      <c r="H50" s="25"/>
      <c r="I50" s="11" t="s">
        <v>50</v>
      </c>
      <c r="J50" s="21">
        <v>0</v>
      </c>
      <c r="K50" s="21">
        <v>0</v>
      </c>
      <c r="L50" s="21">
        <v>0</v>
      </c>
      <c r="M50" s="21">
        <v>0</v>
      </c>
      <c r="N50" s="21">
        <v>5</v>
      </c>
      <c r="O50" s="21">
        <v>2</v>
      </c>
      <c r="P50" s="21">
        <v>13</v>
      </c>
      <c r="Q50" s="21">
        <v>60</v>
      </c>
      <c r="R50" s="21">
        <v>79</v>
      </c>
      <c r="S50" s="21">
        <v>707</v>
      </c>
      <c r="T50" s="39">
        <f t="shared" si="27"/>
        <v>866</v>
      </c>
      <c r="U50" s="21">
        <v>36</v>
      </c>
      <c r="V50" s="40">
        <f t="shared" si="28"/>
        <v>9.6870669745958438</v>
      </c>
      <c r="W50" s="41">
        <f t="shared" si="29"/>
        <v>9.7381170454662449</v>
      </c>
      <c r="X50" s="41">
        <f t="shared" si="30"/>
        <v>9.6360169037254426</v>
      </c>
      <c r="Y50" s="35"/>
      <c r="Z50" s="42">
        <f t="shared" si="31"/>
        <v>508.19515011547344</v>
      </c>
      <c r="AA50" s="42">
        <f t="shared" si="32"/>
        <v>0.76649125504739524</v>
      </c>
      <c r="AB50" s="42">
        <f t="shared" si="33"/>
        <v>5.1050070870400741E-2</v>
      </c>
    </row>
    <row r="51" spans="1:28">
      <c r="E51" s="8" t="s">
        <v>11</v>
      </c>
      <c r="F51" s="11" t="s">
        <v>0</v>
      </c>
      <c r="G51" s="8" t="s">
        <v>7</v>
      </c>
      <c r="H51" s="25"/>
      <c r="I51" s="11" t="s">
        <v>30</v>
      </c>
      <c r="J51" s="21">
        <v>12</v>
      </c>
      <c r="K51" s="21">
        <v>6</v>
      </c>
      <c r="L51" s="21">
        <v>3</v>
      </c>
      <c r="M51" s="21">
        <v>7</v>
      </c>
      <c r="N51" s="21">
        <v>18</v>
      </c>
      <c r="O51" s="21">
        <v>13</v>
      </c>
      <c r="P51" s="21">
        <v>34</v>
      </c>
      <c r="Q51" s="21">
        <v>78</v>
      </c>
      <c r="R51" s="21">
        <v>74</v>
      </c>
      <c r="S51" s="21">
        <v>533</v>
      </c>
      <c r="T51" s="39">
        <f t="shared" si="27"/>
        <v>778</v>
      </c>
      <c r="U51" s="21">
        <v>124</v>
      </c>
      <c r="V51" s="40">
        <f t="shared" si="28"/>
        <v>9.1092544987146535</v>
      </c>
      <c r="W51" s="41">
        <f t="shared" si="29"/>
        <v>9.2349871151305862</v>
      </c>
      <c r="X51" s="41">
        <f t="shared" si="30"/>
        <v>8.9835218822987208</v>
      </c>
      <c r="Y51" s="35"/>
      <c r="Z51" s="42">
        <f t="shared" si="31"/>
        <v>2487.7133676092544</v>
      </c>
      <c r="AA51" s="42">
        <f t="shared" si="32"/>
        <v>1.7893267744611145</v>
      </c>
      <c r="AB51" s="42">
        <f t="shared" si="33"/>
        <v>0.125732616415933</v>
      </c>
    </row>
    <row r="52" spans="1:28">
      <c r="E52" s="8" t="s">
        <v>11</v>
      </c>
      <c r="F52" s="11" t="s">
        <v>0</v>
      </c>
      <c r="G52" s="8" t="s">
        <v>7</v>
      </c>
      <c r="H52" s="25"/>
      <c r="I52" s="11" t="s">
        <v>51</v>
      </c>
      <c r="J52" s="21">
        <v>14</v>
      </c>
      <c r="K52" s="21">
        <v>2</v>
      </c>
      <c r="L52" s="21">
        <v>5</v>
      </c>
      <c r="M52" s="21">
        <v>8</v>
      </c>
      <c r="N52" s="21">
        <v>10</v>
      </c>
      <c r="O52" s="21">
        <v>14</v>
      </c>
      <c r="P52" s="21">
        <v>43</v>
      </c>
      <c r="Q52" s="21">
        <v>90</v>
      </c>
      <c r="R52" s="21">
        <v>85</v>
      </c>
      <c r="S52" s="21">
        <v>607</v>
      </c>
      <c r="T52" s="39">
        <f t="shared" si="27"/>
        <v>878</v>
      </c>
      <c r="U52" s="21">
        <v>24</v>
      </c>
      <c r="V52" s="40">
        <f t="shared" si="28"/>
        <v>9.1742596810933943</v>
      </c>
      <c r="W52" s="41">
        <f t="shared" si="29"/>
        <v>9.2859907735813909</v>
      </c>
      <c r="X52" s="41">
        <f t="shared" si="30"/>
        <v>9.0625285886053977</v>
      </c>
      <c r="Y52" s="35"/>
      <c r="Z52" s="42">
        <f t="shared" si="31"/>
        <v>2502.3382687927106</v>
      </c>
      <c r="AA52" s="42">
        <f t="shared" si="32"/>
        <v>1.6891694263634129</v>
      </c>
      <c r="AB52" s="42">
        <f t="shared" si="33"/>
        <v>0.11173109248799595</v>
      </c>
    </row>
    <row r="53" spans="1:28">
      <c r="E53" s="8" t="s">
        <v>11</v>
      </c>
      <c r="F53" s="8" t="s">
        <v>0</v>
      </c>
      <c r="G53" s="8" t="s">
        <v>7</v>
      </c>
      <c r="H53" s="25"/>
      <c r="I53" s="11" t="s">
        <v>32</v>
      </c>
      <c r="J53" s="21">
        <v>5</v>
      </c>
      <c r="K53" s="21">
        <v>4</v>
      </c>
      <c r="L53" s="21">
        <v>4</v>
      </c>
      <c r="M53" s="21">
        <v>5</v>
      </c>
      <c r="N53" s="21">
        <v>27</v>
      </c>
      <c r="O53" s="21">
        <v>15</v>
      </c>
      <c r="P53" s="21">
        <v>45</v>
      </c>
      <c r="Q53" s="21">
        <v>103</v>
      </c>
      <c r="R53" s="21">
        <v>110</v>
      </c>
      <c r="S53" s="21">
        <v>567</v>
      </c>
      <c r="T53" s="39">
        <f t="shared" si="27"/>
        <v>885</v>
      </c>
      <c r="U53" s="21">
        <v>17</v>
      </c>
      <c r="V53" s="40">
        <f t="shared" si="28"/>
        <v>9.1175141242937858</v>
      </c>
      <c r="W53" s="41">
        <f t="shared" si="29"/>
        <v>9.2212073583932899</v>
      </c>
      <c r="X53" s="41">
        <f t="shared" si="30"/>
        <v>9.0138208901942818</v>
      </c>
      <c r="Y53" s="35"/>
      <c r="Z53" s="42">
        <f t="shared" si="31"/>
        <v>2189.7785310734462</v>
      </c>
      <c r="AA53" s="42">
        <f t="shared" si="32"/>
        <v>1.5738885078527505</v>
      </c>
      <c r="AB53" s="42">
        <f t="shared" si="33"/>
        <v>0.10369323409950411</v>
      </c>
    </row>
    <row r="54" spans="1:28">
      <c r="G54" s="11"/>
      <c r="H54" s="11"/>
      <c r="I54" s="11"/>
      <c r="J54" s="11"/>
      <c r="K54" s="11"/>
      <c r="L54" s="11"/>
      <c r="O54" s="11"/>
      <c r="P54" s="6"/>
      <c r="Q54" s="6"/>
      <c r="R54" s="6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s="33" customFormat="1" ht="14.25" customHeight="1">
      <c r="A55" s="33" t="s">
        <v>52</v>
      </c>
    </row>
    <row r="56" spans="1:28" s="33" customFormat="1" ht="14.25" customHeight="1"/>
    <row r="57" spans="1:28" s="15" customFormat="1" ht="18">
      <c r="B57" s="16" t="s">
        <v>22</v>
      </c>
    </row>
    <row r="58" spans="1:28" ht="15">
      <c r="B58" s="28"/>
    </row>
    <row r="59" spans="1:28">
      <c r="A59" s="9"/>
      <c r="B59" s="9"/>
      <c r="C59" s="18" t="s">
        <v>23</v>
      </c>
      <c r="D59" s="18"/>
      <c r="E59" s="18"/>
      <c r="F59" s="18"/>
      <c r="G59" s="18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spans="1:28" ht="13.5" customHeight="1">
      <c r="A60" s="6"/>
      <c r="B60" s="7"/>
      <c r="C60" s="7"/>
      <c r="G60" s="12"/>
      <c r="H60" s="12"/>
      <c r="I60" s="12"/>
      <c r="J60" s="12"/>
      <c r="K60" s="12"/>
      <c r="L60" s="12"/>
      <c r="M60" s="12"/>
      <c r="N60" s="12"/>
      <c r="O60" s="12"/>
      <c r="P60" s="6"/>
      <c r="Q60" s="12"/>
      <c r="R60" s="6"/>
      <c r="S60" s="6"/>
      <c r="T60" s="6"/>
      <c r="U60" s="6"/>
      <c r="V60" s="13"/>
      <c r="W60" s="13"/>
      <c r="X60" s="13"/>
      <c r="Y60" s="13"/>
      <c r="Z60" s="13"/>
      <c r="AA60" s="13"/>
      <c r="AB60" s="13"/>
    </row>
    <row r="61" spans="1:28" ht="15.5">
      <c r="A61" s="6"/>
      <c r="B61" s="7"/>
      <c r="C61" s="7"/>
      <c r="E61" s="8" t="s">
        <v>11</v>
      </c>
      <c r="F61" s="8" t="s">
        <v>0</v>
      </c>
      <c r="G61" s="8" t="s">
        <v>24</v>
      </c>
      <c r="H61" s="31"/>
      <c r="I61" s="32" t="s">
        <v>25</v>
      </c>
      <c r="J61" s="26">
        <v>20</v>
      </c>
      <c r="K61" s="26">
        <v>8</v>
      </c>
      <c r="L61" s="26">
        <v>18</v>
      </c>
      <c r="M61" s="26">
        <v>8</v>
      </c>
      <c r="N61" s="26">
        <v>21</v>
      </c>
      <c r="O61" s="26">
        <v>17</v>
      </c>
      <c r="P61" s="26">
        <v>56</v>
      </c>
      <c r="Q61" s="26">
        <v>133</v>
      </c>
      <c r="R61" s="26">
        <v>174</v>
      </c>
      <c r="S61" s="26">
        <v>899</v>
      </c>
      <c r="T61" s="39">
        <f t="shared" ref="T61:T68" si="34">SUM(J61:S61)</f>
        <v>1354</v>
      </c>
      <c r="U61" s="26">
        <v>15</v>
      </c>
      <c r="V61" s="40">
        <f>(J61*1+K61*2+L61*3+M61*4+N61*5+O61*6+P61*7+Q61*8+R61*9+S61*10)/(SUM(J61:S61))</f>
        <v>9.114475627769572</v>
      </c>
      <c r="W61" s="41">
        <f>V61+AB61</f>
        <v>9.2088478309410231</v>
      </c>
      <c r="X61" s="41">
        <f>V61-AB61</f>
        <v>9.0201034245981209</v>
      </c>
      <c r="Y61" s="35"/>
      <c r="Z61" s="42">
        <f>((1-V61)^2)*J61+((2-V61))^2*K61+((3-V61))^2*L61+((4-V61)^2)*M61+((5-V61)^2)*N61+((6-V61)^2)*O61+((7-V61))^2*P61+((8-V61))^2*Q61+((9-V61)^2)*R61+((10-V61)^2)*S61</f>
        <v>4247.2562776957166</v>
      </c>
      <c r="AA61" s="42">
        <f>SQRT((Z61)/(T61-1))</f>
        <v>1.7717618053291322</v>
      </c>
      <c r="AB61" s="42">
        <f>CONFIDENCE(0.05,AA61,T61)</f>
        <v>9.4372203171451272E-2</v>
      </c>
    </row>
    <row r="62" spans="1:28" s="11" customFormat="1">
      <c r="A62" s="9"/>
      <c r="B62" s="10"/>
      <c r="C62" s="10"/>
      <c r="E62" s="11" t="s">
        <v>11</v>
      </c>
      <c r="F62" s="11" t="s">
        <v>0</v>
      </c>
      <c r="G62" s="8" t="s">
        <v>24</v>
      </c>
      <c r="H62" s="31"/>
      <c r="I62" s="32" t="s">
        <v>26</v>
      </c>
      <c r="J62" s="26">
        <v>22</v>
      </c>
      <c r="K62" s="26">
        <v>8</v>
      </c>
      <c r="L62" s="26">
        <v>10</v>
      </c>
      <c r="M62" s="26">
        <v>11</v>
      </c>
      <c r="N62" s="26">
        <v>24</v>
      </c>
      <c r="O62" s="26">
        <v>25</v>
      </c>
      <c r="P62" s="26">
        <v>37</v>
      </c>
      <c r="Q62" s="26">
        <v>101</v>
      </c>
      <c r="R62" s="26">
        <v>195</v>
      </c>
      <c r="S62" s="26">
        <v>921</v>
      </c>
      <c r="T62" s="39">
        <f t="shared" si="34"/>
        <v>1354</v>
      </c>
      <c r="U62" s="26">
        <v>15</v>
      </c>
      <c r="V62" s="40">
        <f t="shared" ref="V62:V68" si="35">(J62*1+K62*2+L62*3+M62*4+N62*5+O62*6+P62*7+Q62*8+R62*9+S62*10)/(SUM(J62:S62))</f>
        <v>9.1683899556868536</v>
      </c>
      <c r="W62" s="41">
        <f t="shared" ref="W62:W68" si="36">V62+AB62</f>
        <v>9.2619627661480131</v>
      </c>
      <c r="X62" s="41">
        <f t="shared" ref="X62:X68" si="37">V62-AB62</f>
        <v>9.074817145225694</v>
      </c>
      <c r="Y62" s="35"/>
      <c r="Z62" s="42">
        <f t="shared" ref="Z62:Z68" si="38">((1-V62)^2)*J62+((2-V62))^2*K62+((3-V62))^2*L62+((4-V62)^2)*M62+((5-V62)^2)*N62+((6-V62)^2)*O62+((7-V62))^2*P62+((8-V62))^2*Q62+((9-V62)^2)*R62+((10-V62)^2)*S62</f>
        <v>4175.6070901033981</v>
      </c>
      <c r="AA62" s="42">
        <f t="shared" ref="AA62:AA68" si="39">SQRT((Z62)/(T62-1))</f>
        <v>1.7567538535810834</v>
      </c>
      <c r="AB62" s="42">
        <f t="shared" ref="AB62:AB68" si="40">CONFIDENCE(0.05,AA62,T62)</f>
        <v>9.3572810461159089E-2</v>
      </c>
    </row>
    <row r="63" spans="1:28" s="11" customFormat="1">
      <c r="A63" s="9"/>
      <c r="B63" s="9"/>
      <c r="C63" s="9"/>
      <c r="E63" s="11" t="s">
        <v>11</v>
      </c>
      <c r="F63" s="11" t="s">
        <v>0</v>
      </c>
      <c r="G63" s="8" t="s">
        <v>24</v>
      </c>
      <c r="H63" s="31"/>
      <c r="I63" s="32" t="s">
        <v>27</v>
      </c>
      <c r="J63" s="26">
        <v>24</v>
      </c>
      <c r="K63" s="26">
        <v>9</v>
      </c>
      <c r="L63" s="26">
        <v>6</v>
      </c>
      <c r="M63" s="26">
        <v>11</v>
      </c>
      <c r="N63" s="26">
        <v>17</v>
      </c>
      <c r="O63" s="26">
        <v>19</v>
      </c>
      <c r="P63" s="26">
        <v>37</v>
      </c>
      <c r="Q63" s="26">
        <v>75</v>
      </c>
      <c r="R63" s="26">
        <v>169</v>
      </c>
      <c r="S63" s="26">
        <v>963</v>
      </c>
      <c r="T63" s="39">
        <f t="shared" si="34"/>
        <v>1330</v>
      </c>
      <c r="U63" s="26">
        <v>39</v>
      </c>
      <c r="V63" s="40">
        <f t="shared" si="35"/>
        <v>9.2578947368421058</v>
      </c>
      <c r="W63" s="41">
        <f t="shared" si="36"/>
        <v>9.3512315578334952</v>
      </c>
      <c r="X63" s="41">
        <f t="shared" si="37"/>
        <v>9.1645579158507164</v>
      </c>
      <c r="Y63" s="35"/>
      <c r="Z63" s="42">
        <f t="shared" si="38"/>
        <v>4008.5421052631577</v>
      </c>
      <c r="AA63" s="42">
        <f t="shared" si="39"/>
        <v>1.7367237140775287</v>
      </c>
      <c r="AB63" s="42">
        <f t="shared" si="40"/>
        <v>9.3336820991389263E-2</v>
      </c>
    </row>
    <row r="64" spans="1:28" s="11" customFormat="1">
      <c r="A64" s="9"/>
      <c r="B64" s="9"/>
      <c r="C64" s="9"/>
      <c r="E64" s="11" t="s">
        <v>11</v>
      </c>
      <c r="F64" s="11" t="s">
        <v>0</v>
      </c>
      <c r="G64" s="8" t="s">
        <v>24</v>
      </c>
      <c r="H64" s="31"/>
      <c r="I64" s="32" t="s">
        <v>28</v>
      </c>
      <c r="J64" s="26">
        <v>26</v>
      </c>
      <c r="K64" s="26">
        <v>6</v>
      </c>
      <c r="L64" s="26">
        <v>4</v>
      </c>
      <c r="M64" s="26">
        <v>11</v>
      </c>
      <c r="N64" s="26">
        <v>14</v>
      </c>
      <c r="O64" s="26">
        <v>16</v>
      </c>
      <c r="P64" s="26">
        <v>25</v>
      </c>
      <c r="Q64" s="26">
        <v>79</v>
      </c>
      <c r="R64" s="26">
        <v>143</v>
      </c>
      <c r="S64" s="26">
        <v>1031</v>
      </c>
      <c r="T64" s="39">
        <f t="shared" si="34"/>
        <v>1355</v>
      </c>
      <c r="U64" s="26">
        <v>14</v>
      </c>
      <c r="V64" s="40">
        <f t="shared" si="35"/>
        <v>9.3461254612546121</v>
      </c>
      <c r="W64" s="41">
        <f t="shared" si="36"/>
        <v>9.4352385458495203</v>
      </c>
      <c r="X64" s="41">
        <f t="shared" si="37"/>
        <v>9.2570123766597039</v>
      </c>
      <c r="Y64" s="35"/>
      <c r="Z64" s="42">
        <f t="shared" si="38"/>
        <v>3792.6671586715865</v>
      </c>
      <c r="AA64" s="42">
        <f t="shared" si="39"/>
        <v>1.6736438012948553</v>
      </c>
      <c r="AB64" s="42">
        <f t="shared" si="40"/>
        <v>8.9113084594907341E-2</v>
      </c>
    </row>
    <row r="65" spans="2:28" s="11" customFormat="1">
      <c r="B65" s="9"/>
      <c r="C65" s="9"/>
      <c r="E65" s="11" t="s">
        <v>11</v>
      </c>
      <c r="F65" s="11" t="s">
        <v>0</v>
      </c>
      <c r="G65" s="8" t="s">
        <v>24</v>
      </c>
      <c r="H65" s="31"/>
      <c r="I65" s="32" t="s">
        <v>29</v>
      </c>
      <c r="J65" s="26">
        <v>29</v>
      </c>
      <c r="K65" s="26">
        <v>6</v>
      </c>
      <c r="L65" s="26">
        <v>13</v>
      </c>
      <c r="M65" s="26">
        <v>11</v>
      </c>
      <c r="N65" s="26">
        <v>24</v>
      </c>
      <c r="O65" s="26">
        <v>18</v>
      </c>
      <c r="P65" s="26">
        <v>54</v>
      </c>
      <c r="Q65" s="26">
        <v>109</v>
      </c>
      <c r="R65" s="26">
        <v>179</v>
      </c>
      <c r="S65" s="26">
        <v>896</v>
      </c>
      <c r="T65" s="39">
        <f t="shared" si="34"/>
        <v>1339</v>
      </c>
      <c r="U65" s="26">
        <v>30</v>
      </c>
      <c r="V65" s="40">
        <f t="shared" si="35"/>
        <v>9.0911127707244219</v>
      </c>
      <c r="W65" s="41">
        <f t="shared" si="36"/>
        <v>9.1909526648864279</v>
      </c>
      <c r="X65" s="41">
        <f t="shared" si="37"/>
        <v>8.9912728765624159</v>
      </c>
      <c r="Y65" s="35"/>
      <c r="Z65" s="42">
        <f t="shared" si="38"/>
        <v>4648.8842419716211</v>
      </c>
      <c r="AA65" s="42">
        <f t="shared" si="39"/>
        <v>1.8640017229064521</v>
      </c>
      <c r="AB65" s="42">
        <f t="shared" si="40"/>
        <v>9.9839894162005824E-2</v>
      </c>
    </row>
    <row r="66" spans="2:28" s="11" customFormat="1">
      <c r="B66" s="9"/>
      <c r="C66" s="9"/>
      <c r="E66" s="11" t="s">
        <v>11</v>
      </c>
      <c r="F66" s="11" t="s">
        <v>0</v>
      </c>
      <c r="G66" s="8" t="s">
        <v>24</v>
      </c>
      <c r="H66" s="31"/>
      <c r="I66" s="32" t="s">
        <v>30</v>
      </c>
      <c r="J66" s="26">
        <v>49</v>
      </c>
      <c r="K66" s="26">
        <v>10</v>
      </c>
      <c r="L66" s="26">
        <v>19</v>
      </c>
      <c r="M66" s="26">
        <v>16</v>
      </c>
      <c r="N66" s="26">
        <v>44</v>
      </c>
      <c r="O66" s="26">
        <v>39</v>
      </c>
      <c r="P66" s="26">
        <v>81</v>
      </c>
      <c r="Q66" s="26">
        <v>153</v>
      </c>
      <c r="R66" s="26">
        <v>216</v>
      </c>
      <c r="S66" s="26">
        <v>706</v>
      </c>
      <c r="T66" s="39">
        <f t="shared" si="34"/>
        <v>1333</v>
      </c>
      <c r="U66" s="26">
        <v>36</v>
      </c>
      <c r="V66" s="40">
        <f t="shared" si="35"/>
        <v>8.5813953488372086</v>
      </c>
      <c r="W66" s="41">
        <f t="shared" si="36"/>
        <v>8.7019225608168451</v>
      </c>
      <c r="X66" s="41">
        <f t="shared" si="37"/>
        <v>8.460868136857572</v>
      </c>
      <c r="Y66" s="35"/>
      <c r="Z66" s="42">
        <f t="shared" si="38"/>
        <v>6714.4186046511632</v>
      </c>
      <c r="AA66" s="42">
        <f t="shared" si="39"/>
        <v>2.2451848049318053</v>
      </c>
      <c r="AB66" s="42">
        <f t="shared" si="40"/>
        <v>0.12052721197963601</v>
      </c>
    </row>
    <row r="67" spans="2:28" s="11" customFormat="1">
      <c r="B67" s="9"/>
      <c r="C67" s="9"/>
      <c r="E67" s="11" t="s">
        <v>11</v>
      </c>
      <c r="F67" s="11" t="s">
        <v>0</v>
      </c>
      <c r="G67" s="8" t="s">
        <v>24</v>
      </c>
      <c r="H67" s="31"/>
      <c r="I67" s="32" t="s">
        <v>31</v>
      </c>
      <c r="J67" s="26">
        <v>19</v>
      </c>
      <c r="K67" s="26">
        <v>9</v>
      </c>
      <c r="L67" s="26">
        <v>6</v>
      </c>
      <c r="M67" s="26">
        <v>5</v>
      </c>
      <c r="N67" s="26">
        <v>16</v>
      </c>
      <c r="O67" s="26">
        <v>12</v>
      </c>
      <c r="P67" s="26">
        <v>37</v>
      </c>
      <c r="Q67" s="26">
        <v>84</v>
      </c>
      <c r="R67" s="26">
        <v>162</v>
      </c>
      <c r="S67" s="26">
        <v>989</v>
      </c>
      <c r="T67" s="39">
        <f t="shared" si="34"/>
        <v>1339</v>
      </c>
      <c r="U67" s="26">
        <v>30</v>
      </c>
      <c r="V67" s="40">
        <f t="shared" si="35"/>
        <v>9.3398058252427187</v>
      </c>
      <c r="W67" s="41">
        <f t="shared" si="36"/>
        <v>9.4255441021309903</v>
      </c>
      <c r="X67" s="41">
        <f t="shared" si="37"/>
        <v>9.2540675483544472</v>
      </c>
      <c r="Y67" s="35"/>
      <c r="Z67" s="42">
        <f t="shared" si="38"/>
        <v>3428.3883495145633</v>
      </c>
      <c r="AA67" s="42">
        <f t="shared" si="39"/>
        <v>1.6007258138659486</v>
      </c>
      <c r="AB67" s="42">
        <f t="shared" si="40"/>
        <v>8.5738276888270668E-2</v>
      </c>
    </row>
    <row r="68" spans="2:28" s="11" customFormat="1">
      <c r="B68" s="9"/>
      <c r="C68" s="9"/>
      <c r="E68" s="11" t="s">
        <v>11</v>
      </c>
      <c r="F68" s="11" t="s">
        <v>0</v>
      </c>
      <c r="G68" s="8" t="s">
        <v>24</v>
      </c>
      <c r="H68" s="31"/>
      <c r="I68" s="32" t="s">
        <v>32</v>
      </c>
      <c r="J68" s="26">
        <v>22</v>
      </c>
      <c r="K68" s="26">
        <v>7</v>
      </c>
      <c r="L68" s="26">
        <v>10</v>
      </c>
      <c r="M68" s="26">
        <v>6</v>
      </c>
      <c r="N68" s="26">
        <v>24</v>
      </c>
      <c r="O68" s="26">
        <v>16</v>
      </c>
      <c r="P68" s="26">
        <v>37</v>
      </c>
      <c r="Q68" s="26">
        <v>108</v>
      </c>
      <c r="R68" s="26">
        <v>175</v>
      </c>
      <c r="S68" s="26">
        <v>914</v>
      </c>
      <c r="T68" s="39">
        <f t="shared" si="34"/>
        <v>1319</v>
      </c>
      <c r="U68" s="26">
        <v>50</v>
      </c>
      <c r="V68" s="40">
        <f t="shared" si="35"/>
        <v>9.2069749810462476</v>
      </c>
      <c r="W68" s="41">
        <f t="shared" si="36"/>
        <v>9.2998372331405896</v>
      </c>
      <c r="X68" s="41">
        <f t="shared" si="37"/>
        <v>9.1141127289519055</v>
      </c>
      <c r="Y68" s="35"/>
      <c r="Z68" s="42">
        <f t="shared" si="38"/>
        <v>3902.495830174375</v>
      </c>
      <c r="AA68" s="42">
        <f t="shared" si="39"/>
        <v>1.7207331231670322</v>
      </c>
      <c r="AB68" s="42">
        <f t="shared" si="40"/>
        <v>9.2862252094341721E-2</v>
      </c>
    </row>
    <row r="69" spans="2:28" s="9" customFormat="1">
      <c r="P69" s="6"/>
      <c r="Q69" s="6"/>
      <c r="R69" s="6"/>
      <c r="S69" s="6"/>
      <c r="T69" s="6"/>
      <c r="U69" s="6"/>
      <c r="V69" s="14"/>
      <c r="W69" s="14"/>
      <c r="X69" s="14"/>
      <c r="Y69" s="14"/>
      <c r="Z69" s="14"/>
      <c r="AA69" s="14"/>
      <c r="AB69" s="14"/>
    </row>
    <row r="70" spans="2:28" s="15" customFormat="1" ht="18">
      <c r="B70" s="16" t="s">
        <v>33</v>
      </c>
    </row>
    <row r="71" spans="2:28" s="9" customFormat="1">
      <c r="P71" s="6"/>
      <c r="Q71" s="6"/>
      <c r="R71" s="6"/>
      <c r="S71" s="6"/>
      <c r="T71" s="6"/>
      <c r="U71" s="6"/>
      <c r="V71" s="14"/>
      <c r="W71" s="14"/>
      <c r="X71" s="14"/>
      <c r="Y71" s="14"/>
      <c r="Z71" s="14"/>
      <c r="AA71" s="14"/>
      <c r="AB71" s="14"/>
    </row>
    <row r="72" spans="2:28">
      <c r="B72" s="9"/>
      <c r="C72" s="18" t="s">
        <v>34</v>
      </c>
      <c r="D72" s="18"/>
      <c r="E72" s="18"/>
      <c r="F72" s="18"/>
      <c r="G72" s="18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spans="2:28">
      <c r="G73" s="27"/>
      <c r="H73" s="12"/>
      <c r="I73" s="12"/>
      <c r="J73" s="12"/>
      <c r="K73" s="12"/>
      <c r="L73" s="12"/>
      <c r="M73" s="12"/>
      <c r="N73" s="12"/>
      <c r="Q73" s="12"/>
      <c r="R73" s="6"/>
      <c r="S73" s="6"/>
      <c r="T73" s="6"/>
      <c r="U73" s="6"/>
      <c r="V73" s="13"/>
      <c r="W73" s="13"/>
      <c r="X73" s="13"/>
      <c r="Y73" s="13"/>
      <c r="Z73" s="13"/>
      <c r="AA73" s="13"/>
      <c r="AB73" s="13"/>
    </row>
    <row r="74" spans="2:28">
      <c r="E74" s="8" t="s">
        <v>11</v>
      </c>
      <c r="F74" s="8" t="s">
        <v>0</v>
      </c>
      <c r="G74" s="12" t="s">
        <v>35</v>
      </c>
      <c r="H74" s="25"/>
      <c r="I74" s="12" t="s">
        <v>36</v>
      </c>
      <c r="J74" s="26">
        <v>4</v>
      </c>
      <c r="K74" s="26">
        <v>0</v>
      </c>
      <c r="L74" s="26">
        <v>3</v>
      </c>
      <c r="M74" s="26">
        <v>1</v>
      </c>
      <c r="N74" s="26">
        <v>12</v>
      </c>
      <c r="O74" s="26">
        <v>10</v>
      </c>
      <c r="P74" s="26">
        <v>18</v>
      </c>
      <c r="Q74" s="26">
        <v>104</v>
      </c>
      <c r="R74" s="26">
        <v>159</v>
      </c>
      <c r="S74" s="26">
        <v>1350</v>
      </c>
      <c r="T74" s="39">
        <f t="shared" ref="T74:T83" si="41">SUM(J74:S74)</f>
        <v>1661</v>
      </c>
      <c r="U74" s="26">
        <v>3</v>
      </c>
      <c r="V74" s="40">
        <f t="shared" ref="V74:V83" si="42">(J74*1+K74*2+L74*3+M74*4+N74*5+O74*6+P74*7+Q74*8+R74*9+S74*10)/(SUM(J74:S74))</f>
        <v>9.6484045755568939</v>
      </c>
      <c r="W74" s="41">
        <f t="shared" ref="W74:W83" si="43">V74+AB74</f>
        <v>9.6940988712057177</v>
      </c>
      <c r="X74" s="41">
        <f t="shared" ref="X74:X83" si="44">V74-AB74</f>
        <v>9.6027102799080701</v>
      </c>
      <c r="Y74" s="35"/>
      <c r="Z74" s="42">
        <f t="shared" ref="Z74:Z83" si="45">((1-V74)^2)*J74+((2-V74))^2*K74+((3-V74))^2*L74+((4-V74)^2)*M74+((5-V74)^2)*N74+((6-V74)^2)*O74+((7-V74))^2*P74+((8-V74))^2*Q74+((9-V74)^2)*R74+((10-V74)^2)*S74</f>
        <v>1498.6682721252257</v>
      </c>
      <c r="AA74" s="42">
        <f t="shared" ref="AA74:AA83" si="46">SQRT((Z74)/(T74-1))</f>
        <v>0.95016430796132834</v>
      </c>
      <c r="AB74" s="42">
        <f t="shared" ref="AB74:AB83" si="47">CONFIDENCE(0.05,AA74,T74)</f>
        <v>4.5694295648823366E-2</v>
      </c>
    </row>
    <row r="75" spans="2:28">
      <c r="E75" s="11" t="s">
        <v>11</v>
      </c>
      <c r="F75" s="11" t="s">
        <v>0</v>
      </c>
      <c r="G75" s="12" t="s">
        <v>35</v>
      </c>
      <c r="H75" s="25"/>
      <c r="I75" s="12" t="s">
        <v>37</v>
      </c>
      <c r="J75" s="26">
        <v>3</v>
      </c>
      <c r="K75" s="26">
        <v>0</v>
      </c>
      <c r="L75" s="26">
        <v>5</v>
      </c>
      <c r="M75" s="26">
        <v>4</v>
      </c>
      <c r="N75" s="26">
        <v>11</v>
      </c>
      <c r="O75" s="26">
        <v>8</v>
      </c>
      <c r="P75" s="26">
        <v>30</v>
      </c>
      <c r="Q75" s="26">
        <v>64</v>
      </c>
      <c r="R75" s="26">
        <v>126</v>
      </c>
      <c r="S75" s="26">
        <v>1021</v>
      </c>
      <c r="T75" s="39">
        <f t="shared" si="41"/>
        <v>1272</v>
      </c>
      <c r="U75" s="26">
        <v>392</v>
      </c>
      <c r="V75" s="40">
        <f t="shared" si="42"/>
        <v>9.5935534591194962</v>
      </c>
      <c r="W75" s="41">
        <f t="shared" si="43"/>
        <v>9.6527917436879633</v>
      </c>
      <c r="X75" s="41">
        <f t="shared" si="44"/>
        <v>9.5343151745510291</v>
      </c>
      <c r="Y75" s="35"/>
      <c r="Z75" s="42">
        <f t="shared" si="45"/>
        <v>1476.8671383647797</v>
      </c>
      <c r="AA75" s="42">
        <f t="shared" si="46"/>
        <v>1.0779483157789982</v>
      </c>
      <c r="AB75" s="42">
        <f t="shared" si="47"/>
        <v>5.9238284568467123E-2</v>
      </c>
    </row>
    <row r="76" spans="2:28">
      <c r="E76" s="11" t="s">
        <v>11</v>
      </c>
      <c r="F76" s="11" t="s">
        <v>0</v>
      </c>
      <c r="G76" s="12" t="s">
        <v>35</v>
      </c>
      <c r="H76" s="25"/>
      <c r="I76" s="12" t="s">
        <v>38</v>
      </c>
      <c r="J76" s="26">
        <v>3</v>
      </c>
      <c r="K76" s="26">
        <v>1</v>
      </c>
      <c r="L76" s="26">
        <v>1</v>
      </c>
      <c r="M76" s="26">
        <v>4</v>
      </c>
      <c r="N76" s="26">
        <v>6</v>
      </c>
      <c r="O76" s="26">
        <v>19</v>
      </c>
      <c r="P76" s="26">
        <v>18</v>
      </c>
      <c r="Q76" s="26">
        <v>62</v>
      </c>
      <c r="R76" s="26">
        <v>149</v>
      </c>
      <c r="S76" s="26">
        <v>1369</v>
      </c>
      <c r="T76" s="39">
        <f t="shared" si="41"/>
        <v>1632</v>
      </c>
      <c r="U76" s="26">
        <v>32</v>
      </c>
      <c r="V76" s="40">
        <f t="shared" si="42"/>
        <v>9.6942401960784306</v>
      </c>
      <c r="W76" s="41">
        <f t="shared" si="43"/>
        <v>9.738549861662289</v>
      </c>
      <c r="X76" s="41">
        <f t="shared" si="44"/>
        <v>9.6499305304945722</v>
      </c>
      <c r="Y76" s="35"/>
      <c r="Z76" s="42">
        <f t="shared" si="45"/>
        <v>1360.4258578431372</v>
      </c>
      <c r="AA76" s="42">
        <f t="shared" si="46"/>
        <v>0.91329369296829011</v>
      </c>
      <c r="AB76" s="42">
        <f t="shared" si="47"/>
        <v>4.430966558385914E-2</v>
      </c>
    </row>
    <row r="77" spans="2:28">
      <c r="E77" s="11" t="s">
        <v>11</v>
      </c>
      <c r="F77" s="11" t="s">
        <v>0</v>
      </c>
      <c r="G77" s="12" t="s">
        <v>35</v>
      </c>
      <c r="H77" s="25"/>
      <c r="I77" s="12" t="s">
        <v>27</v>
      </c>
      <c r="J77" s="26">
        <v>5</v>
      </c>
      <c r="K77" s="26">
        <v>2</v>
      </c>
      <c r="L77" s="26">
        <v>3</v>
      </c>
      <c r="M77" s="26">
        <v>1</v>
      </c>
      <c r="N77" s="26">
        <v>6</v>
      </c>
      <c r="O77" s="26">
        <v>6</v>
      </c>
      <c r="P77" s="26">
        <v>18</v>
      </c>
      <c r="Q77" s="26">
        <v>43</v>
      </c>
      <c r="R77" s="26">
        <v>65</v>
      </c>
      <c r="S77" s="26">
        <v>880</v>
      </c>
      <c r="T77" s="39">
        <f t="shared" si="41"/>
        <v>1029</v>
      </c>
      <c r="U77" s="26">
        <v>635</v>
      </c>
      <c r="V77" s="40">
        <f t="shared" si="42"/>
        <v>9.6627793974732743</v>
      </c>
      <c r="W77" s="41">
        <f t="shared" si="43"/>
        <v>9.7299920944560778</v>
      </c>
      <c r="X77" s="41">
        <f t="shared" si="44"/>
        <v>9.5955667004904708</v>
      </c>
      <c r="Y77" s="35"/>
      <c r="Z77" s="42">
        <f t="shared" si="45"/>
        <v>1243.9844509232266</v>
      </c>
      <c r="AA77" s="42">
        <f t="shared" si="46"/>
        <v>1.1000461835561479</v>
      </c>
      <c r="AB77" s="42">
        <f t="shared" si="47"/>
        <v>6.7212696982803424E-2</v>
      </c>
    </row>
    <row r="78" spans="2:28">
      <c r="E78" s="11" t="s">
        <v>11</v>
      </c>
      <c r="F78" s="11" t="s">
        <v>0</v>
      </c>
      <c r="G78" s="12" t="s">
        <v>35</v>
      </c>
      <c r="H78" s="25"/>
      <c r="I78" s="12" t="s">
        <v>39</v>
      </c>
      <c r="J78" s="26">
        <v>4</v>
      </c>
      <c r="K78" s="26">
        <v>1</v>
      </c>
      <c r="L78" s="26">
        <v>1</v>
      </c>
      <c r="M78" s="26">
        <v>3</v>
      </c>
      <c r="N78" s="26">
        <v>6</v>
      </c>
      <c r="O78" s="26">
        <v>8</v>
      </c>
      <c r="P78" s="26">
        <v>19</v>
      </c>
      <c r="Q78" s="26">
        <v>39</v>
      </c>
      <c r="R78" s="26">
        <v>70</v>
      </c>
      <c r="S78" s="26">
        <v>880</v>
      </c>
      <c r="T78" s="39">
        <f t="shared" si="41"/>
        <v>1031</v>
      </c>
      <c r="U78" s="26">
        <v>633</v>
      </c>
      <c r="V78" s="40">
        <f t="shared" si="42"/>
        <v>9.6741028128031044</v>
      </c>
      <c r="W78" s="41">
        <f t="shared" si="43"/>
        <v>9.7374838209676486</v>
      </c>
      <c r="X78" s="41">
        <f t="shared" si="44"/>
        <v>9.6107218046385601</v>
      </c>
      <c r="Y78" s="35"/>
      <c r="Z78" s="42">
        <f t="shared" si="45"/>
        <v>1110.4985451018429</v>
      </c>
      <c r="AA78" s="42">
        <f t="shared" si="46"/>
        <v>1.0383419125140536</v>
      </c>
      <c r="AB78" s="42">
        <f t="shared" si="47"/>
        <v>6.3381008164544311E-2</v>
      </c>
    </row>
    <row r="79" spans="2:28">
      <c r="E79" s="11" t="s">
        <v>11</v>
      </c>
      <c r="F79" s="11" t="s">
        <v>0</v>
      </c>
      <c r="G79" s="12" t="s">
        <v>35</v>
      </c>
      <c r="H79" s="25"/>
      <c r="I79" s="12" t="s">
        <v>28</v>
      </c>
      <c r="J79" s="26">
        <v>2</v>
      </c>
      <c r="K79" s="26">
        <v>0</v>
      </c>
      <c r="L79" s="26">
        <v>2</v>
      </c>
      <c r="M79" s="26">
        <v>3</v>
      </c>
      <c r="N79" s="26">
        <v>5</v>
      </c>
      <c r="O79" s="26">
        <v>3</v>
      </c>
      <c r="P79" s="26">
        <v>8</v>
      </c>
      <c r="Q79" s="26">
        <v>32</v>
      </c>
      <c r="R79" s="26">
        <v>86</v>
      </c>
      <c r="S79" s="26">
        <v>1472</v>
      </c>
      <c r="T79" s="39">
        <f t="shared" si="41"/>
        <v>1613</v>
      </c>
      <c r="U79" s="26">
        <v>51</v>
      </c>
      <c r="V79" s="40">
        <f t="shared" si="42"/>
        <v>9.8381897086174828</v>
      </c>
      <c r="W79" s="41">
        <f t="shared" si="43"/>
        <v>9.872239848233038</v>
      </c>
      <c r="X79" s="41">
        <f t="shared" si="44"/>
        <v>9.8041395690019275</v>
      </c>
      <c r="Y79" s="35"/>
      <c r="Z79" s="42">
        <f t="shared" si="45"/>
        <v>784.76751394916312</v>
      </c>
      <c r="AA79" s="42">
        <f t="shared" si="46"/>
        <v>0.69773095287419806</v>
      </c>
      <c r="AB79" s="42">
        <f t="shared" si="47"/>
        <v>3.4050139615555787E-2</v>
      </c>
    </row>
    <row r="80" spans="2:28">
      <c r="E80" s="11" t="s">
        <v>11</v>
      </c>
      <c r="F80" s="11" t="s">
        <v>0</v>
      </c>
      <c r="G80" s="12" t="s">
        <v>35</v>
      </c>
      <c r="H80" s="25"/>
      <c r="I80" s="12" t="s">
        <v>40</v>
      </c>
      <c r="J80" s="26">
        <v>4</v>
      </c>
      <c r="K80" s="26">
        <v>1</v>
      </c>
      <c r="L80" s="26">
        <v>1</v>
      </c>
      <c r="M80" s="26">
        <v>0</v>
      </c>
      <c r="N80" s="26">
        <v>7</v>
      </c>
      <c r="O80" s="26">
        <v>2</v>
      </c>
      <c r="P80" s="26">
        <v>13</v>
      </c>
      <c r="Q80" s="26">
        <v>30</v>
      </c>
      <c r="R80" s="26">
        <v>39</v>
      </c>
      <c r="S80" s="26">
        <v>453</v>
      </c>
      <c r="T80" s="39">
        <f t="shared" si="41"/>
        <v>550</v>
      </c>
      <c r="U80" s="26">
        <v>1114</v>
      </c>
      <c r="V80" s="40">
        <f t="shared" si="42"/>
        <v>9.5781818181818181</v>
      </c>
      <c r="W80" s="41">
        <f t="shared" si="43"/>
        <v>9.6804529313763794</v>
      </c>
      <c r="X80" s="41">
        <f t="shared" si="44"/>
        <v>9.4759107049872568</v>
      </c>
      <c r="Y80" s="35"/>
      <c r="Z80" s="42">
        <f t="shared" si="45"/>
        <v>822.13818181818192</v>
      </c>
      <c r="AA80" s="42">
        <f t="shared" si="46"/>
        <v>1.2237317748852152</v>
      </c>
      <c r="AB80" s="42">
        <f t="shared" si="47"/>
        <v>0.10227111319456203</v>
      </c>
    </row>
    <row r="81" spans="2:28">
      <c r="E81" s="11" t="s">
        <v>11</v>
      </c>
      <c r="F81" s="11" t="s">
        <v>0</v>
      </c>
      <c r="G81" s="12" t="s">
        <v>35</v>
      </c>
      <c r="H81" s="25"/>
      <c r="I81" s="12" t="s">
        <v>41</v>
      </c>
      <c r="J81" s="26">
        <v>3</v>
      </c>
      <c r="K81" s="26">
        <v>0</v>
      </c>
      <c r="L81" s="26">
        <v>1</v>
      </c>
      <c r="M81" s="26">
        <v>1</v>
      </c>
      <c r="N81" s="26">
        <v>5</v>
      </c>
      <c r="O81" s="26">
        <v>7</v>
      </c>
      <c r="P81" s="26">
        <v>11</v>
      </c>
      <c r="Q81" s="26">
        <v>53</v>
      </c>
      <c r="R81" s="26">
        <v>103</v>
      </c>
      <c r="S81" s="26">
        <v>1413</v>
      </c>
      <c r="T81" s="39">
        <f t="shared" si="41"/>
        <v>1597</v>
      </c>
      <c r="U81" s="26">
        <v>67</v>
      </c>
      <c r="V81" s="40">
        <f t="shared" si="42"/>
        <v>9.7902316844082655</v>
      </c>
      <c r="W81" s="41">
        <f t="shared" si="43"/>
        <v>9.8272397216281622</v>
      </c>
      <c r="X81" s="41">
        <f t="shared" si="44"/>
        <v>9.7532236471883689</v>
      </c>
      <c r="Y81" s="35"/>
      <c r="Z81" s="42">
        <f t="shared" si="45"/>
        <v>908.72761427676915</v>
      </c>
      <c r="AA81" s="42">
        <f t="shared" si="46"/>
        <v>0.75457153698908219</v>
      </c>
      <c r="AB81" s="42">
        <f t="shared" si="47"/>
        <v>3.7008037219896837E-2</v>
      </c>
    </row>
    <row r="82" spans="2:28">
      <c r="E82" s="11" t="s">
        <v>11</v>
      </c>
      <c r="F82" s="8" t="s">
        <v>0</v>
      </c>
      <c r="G82" s="12" t="s">
        <v>35</v>
      </c>
      <c r="H82" s="25"/>
      <c r="I82" s="12" t="s">
        <v>42</v>
      </c>
      <c r="J82" s="26">
        <v>2</v>
      </c>
      <c r="K82" s="26">
        <v>1</v>
      </c>
      <c r="L82" s="26">
        <v>3</v>
      </c>
      <c r="M82" s="26">
        <v>2</v>
      </c>
      <c r="N82" s="26">
        <v>8</v>
      </c>
      <c r="O82" s="26">
        <v>6</v>
      </c>
      <c r="P82" s="26">
        <v>19</v>
      </c>
      <c r="Q82" s="26">
        <v>45</v>
      </c>
      <c r="R82" s="26">
        <v>77</v>
      </c>
      <c r="S82" s="26">
        <v>1436</v>
      </c>
      <c r="T82" s="39">
        <f t="shared" si="41"/>
        <v>1599</v>
      </c>
      <c r="U82" s="26">
        <v>65</v>
      </c>
      <c r="V82" s="40">
        <f t="shared" si="42"/>
        <v>9.7829893683552225</v>
      </c>
      <c r="W82" s="41">
        <f t="shared" si="43"/>
        <v>9.8235387320679699</v>
      </c>
      <c r="X82" s="41">
        <f t="shared" si="44"/>
        <v>9.7424400046424751</v>
      </c>
      <c r="Y82" s="35"/>
      <c r="Z82" s="42">
        <f t="shared" si="45"/>
        <v>1093.6973108192619</v>
      </c>
      <c r="AA82" s="42">
        <f t="shared" si="46"/>
        <v>0.82729459063059696</v>
      </c>
      <c r="AB82" s="42">
        <f t="shared" si="47"/>
        <v>4.0549363712748039E-2</v>
      </c>
    </row>
    <row r="83" spans="2:28">
      <c r="E83" s="11" t="s">
        <v>11</v>
      </c>
      <c r="F83" s="8" t="s">
        <v>0</v>
      </c>
      <c r="G83" s="12" t="s">
        <v>35</v>
      </c>
      <c r="H83" s="25"/>
      <c r="I83" s="12" t="s">
        <v>32</v>
      </c>
      <c r="J83" s="26">
        <v>5</v>
      </c>
      <c r="K83" s="26">
        <v>1</v>
      </c>
      <c r="L83" s="26">
        <v>1</v>
      </c>
      <c r="M83" s="26">
        <v>3</v>
      </c>
      <c r="N83" s="26">
        <v>7</v>
      </c>
      <c r="O83" s="26">
        <v>4</v>
      </c>
      <c r="P83" s="26">
        <v>24</v>
      </c>
      <c r="Q83" s="26">
        <v>80</v>
      </c>
      <c r="R83" s="26">
        <v>103</v>
      </c>
      <c r="S83" s="26">
        <v>1366</v>
      </c>
      <c r="T83" s="39">
        <f t="shared" si="41"/>
        <v>1594</v>
      </c>
      <c r="U83" s="26">
        <v>70</v>
      </c>
      <c r="V83" s="40">
        <f t="shared" si="42"/>
        <v>9.7089084065244666</v>
      </c>
      <c r="W83" s="41">
        <f t="shared" si="43"/>
        <v>9.754416351095557</v>
      </c>
      <c r="X83" s="41">
        <f t="shared" si="44"/>
        <v>9.6634004619533762</v>
      </c>
      <c r="Y83" s="35"/>
      <c r="Z83" s="42">
        <f t="shared" si="45"/>
        <v>1368.9335006273527</v>
      </c>
      <c r="AA83" s="42">
        <f t="shared" si="46"/>
        <v>0.92700758561955887</v>
      </c>
      <c r="AB83" s="42">
        <f t="shared" si="47"/>
        <v>4.5507944571090773E-2</v>
      </c>
    </row>
    <row r="84" spans="2:28">
      <c r="G84" s="12"/>
      <c r="H84" s="12"/>
      <c r="I84" s="12"/>
      <c r="J84" s="12"/>
      <c r="K84" s="12"/>
      <c r="L84" s="12"/>
      <c r="M84" s="12"/>
      <c r="N84" s="12"/>
      <c r="Q84" s="12"/>
      <c r="R84" s="6"/>
      <c r="S84" s="6"/>
      <c r="T84" s="6"/>
      <c r="U84" s="6"/>
      <c r="V84" s="13"/>
      <c r="W84" s="13"/>
      <c r="X84" s="13"/>
      <c r="Y84" s="13"/>
      <c r="Z84" s="13"/>
      <c r="AA84" s="13"/>
      <c r="AB84" s="13"/>
    </row>
    <row r="85" spans="2:28" s="15" customFormat="1" ht="18">
      <c r="B85" s="16" t="s">
        <v>43</v>
      </c>
    </row>
    <row r="86" spans="2:28" s="9" customFormat="1">
      <c r="P86" s="6"/>
      <c r="Q86" s="6"/>
      <c r="R86" s="6"/>
      <c r="S86" s="6"/>
      <c r="T86" s="6"/>
      <c r="U86" s="6"/>
      <c r="V86" s="14"/>
      <c r="W86" s="14"/>
      <c r="X86" s="14"/>
      <c r="Y86" s="14"/>
      <c r="Z86" s="14"/>
      <c r="AA86" s="14"/>
      <c r="AB86" s="14"/>
    </row>
    <row r="87" spans="2:28">
      <c r="B87" s="9"/>
      <c r="C87" s="18" t="s">
        <v>44</v>
      </c>
      <c r="D87" s="18"/>
      <c r="E87" s="18"/>
      <c r="F87" s="18"/>
      <c r="G87" s="18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spans="2:28">
      <c r="G88" s="27"/>
      <c r="H88" s="12"/>
      <c r="I88" s="12"/>
      <c r="J88" s="12"/>
      <c r="K88" s="12"/>
      <c r="L88" s="12"/>
      <c r="M88" s="12"/>
      <c r="N88" s="12"/>
      <c r="Q88" s="12"/>
      <c r="R88" s="6"/>
      <c r="S88" s="6"/>
      <c r="T88" s="6"/>
      <c r="U88" s="6"/>
      <c r="V88" s="13"/>
      <c r="W88" s="13"/>
      <c r="X88" s="13"/>
      <c r="Y88" s="13"/>
      <c r="Z88" s="13"/>
      <c r="AA88" s="13"/>
      <c r="AB88" s="13"/>
    </row>
    <row r="89" spans="2:28">
      <c r="E89" s="8" t="s">
        <v>11</v>
      </c>
      <c r="F89" s="8" t="s">
        <v>0</v>
      </c>
      <c r="G89" s="8" t="s">
        <v>7</v>
      </c>
      <c r="H89" s="25"/>
      <c r="I89" s="12" t="s">
        <v>45</v>
      </c>
      <c r="J89" s="21">
        <v>2</v>
      </c>
      <c r="K89" s="21">
        <v>1</v>
      </c>
      <c r="L89" s="21">
        <v>2</v>
      </c>
      <c r="M89" s="21">
        <v>0</v>
      </c>
      <c r="N89" s="21">
        <v>2</v>
      </c>
      <c r="O89" s="21">
        <v>4</v>
      </c>
      <c r="P89" s="21">
        <v>9</v>
      </c>
      <c r="Q89" s="21">
        <v>17</v>
      </c>
      <c r="R89" s="21">
        <v>16</v>
      </c>
      <c r="S89" s="21">
        <v>98</v>
      </c>
      <c r="T89" s="39">
        <f t="shared" ref="T89:T97" si="48">SUM(J89:S89)</f>
        <v>151</v>
      </c>
      <c r="U89" s="21">
        <v>0</v>
      </c>
      <c r="V89" s="40">
        <f t="shared" ref="V89:V97" si="49">(J89*1+K89*2+L89*3+M89*4+N89*5+O89*6+P89*7+Q89*8+R89*9+S89*10)/(SUM(J89:S89))</f>
        <v>9.0529801324503314</v>
      </c>
      <c r="W89" s="41">
        <f t="shared" ref="W89:W97" si="50">V89+AB89</f>
        <v>9.3345850064884512</v>
      </c>
      <c r="X89" s="41">
        <f t="shared" ref="X89:X97" si="51">V89-AB89</f>
        <v>8.7713752584122116</v>
      </c>
      <c r="Y89" s="35"/>
      <c r="Z89" s="42">
        <f t="shared" ref="Z89:Z97" si="52">((1-V89)^2)*J89+((2-V89))^2*K89+((3-V89))^2*L89+((4-V89)^2)*M89+((5-V89)^2)*N89+((6-V89)^2)*O89+((7-V89))^2*P89+((8-V89))^2*Q89+((9-V89)^2)*R89+((10-V89)^2)*S89</f>
        <v>467.57615894039731</v>
      </c>
      <c r="AA89" s="42">
        <f t="shared" ref="AA89:AA97" si="53">SQRT((Z89)/(T89-1))</f>
        <v>1.7655521495939965</v>
      </c>
      <c r="AB89" s="42">
        <f t="shared" ref="AB89:AB97" si="54">CONFIDENCE(0.05,AA89,T89)</f>
        <v>0.28160487403811929</v>
      </c>
    </row>
    <row r="90" spans="2:28">
      <c r="E90" s="8" t="s">
        <v>11</v>
      </c>
      <c r="F90" s="11" t="s">
        <v>0</v>
      </c>
      <c r="G90" s="8" t="s">
        <v>7</v>
      </c>
      <c r="H90" s="25"/>
      <c r="I90" s="12" t="s">
        <v>46</v>
      </c>
      <c r="J90" s="21">
        <v>2</v>
      </c>
      <c r="K90" s="21">
        <v>0</v>
      </c>
      <c r="L90" s="21">
        <v>2</v>
      </c>
      <c r="M90" s="21">
        <v>1</v>
      </c>
      <c r="N90" s="21">
        <v>6</v>
      </c>
      <c r="O90" s="21">
        <v>5</v>
      </c>
      <c r="P90" s="21">
        <v>8</v>
      </c>
      <c r="Q90" s="21">
        <v>19</v>
      </c>
      <c r="R90" s="21">
        <v>25</v>
      </c>
      <c r="S90" s="21">
        <v>78</v>
      </c>
      <c r="T90" s="39">
        <f t="shared" si="48"/>
        <v>146</v>
      </c>
      <c r="U90" s="21">
        <v>5</v>
      </c>
      <c r="V90" s="40">
        <f t="shared" si="49"/>
        <v>8.8013698630136989</v>
      </c>
      <c r="W90" s="41">
        <f t="shared" si="50"/>
        <v>9.0993233820846768</v>
      </c>
      <c r="X90" s="41">
        <f t="shared" si="51"/>
        <v>8.5034163439427211</v>
      </c>
      <c r="Y90" s="35"/>
      <c r="Z90" s="42">
        <f t="shared" si="52"/>
        <v>489.23972602739718</v>
      </c>
      <c r="AA90" s="42">
        <f t="shared" si="53"/>
        <v>1.8368633798002003</v>
      </c>
      <c r="AB90" s="42">
        <f t="shared" si="54"/>
        <v>0.29795351907097767</v>
      </c>
    </row>
    <row r="91" spans="2:28">
      <c r="E91" s="8" t="s">
        <v>11</v>
      </c>
      <c r="F91" s="11" t="s">
        <v>0</v>
      </c>
      <c r="G91" s="8" t="s">
        <v>7</v>
      </c>
      <c r="H91" s="25"/>
      <c r="I91" s="11" t="s">
        <v>47</v>
      </c>
      <c r="J91" s="21">
        <v>1</v>
      </c>
      <c r="K91" s="21">
        <v>0</v>
      </c>
      <c r="L91" s="21">
        <v>1</v>
      </c>
      <c r="M91" s="21">
        <v>0</v>
      </c>
      <c r="N91" s="21">
        <v>2</v>
      </c>
      <c r="O91" s="21">
        <v>4</v>
      </c>
      <c r="P91" s="21">
        <v>5</v>
      </c>
      <c r="Q91" s="21">
        <v>22</v>
      </c>
      <c r="R91" s="21">
        <v>17</v>
      </c>
      <c r="S91" s="21">
        <v>94</v>
      </c>
      <c r="T91" s="39">
        <f t="shared" si="48"/>
        <v>146</v>
      </c>
      <c r="U91" s="21">
        <v>5</v>
      </c>
      <c r="V91" s="40">
        <f t="shared" si="49"/>
        <v>9.1917808219178081</v>
      </c>
      <c r="W91" s="41">
        <f t="shared" si="50"/>
        <v>9.424565546714728</v>
      </c>
      <c r="X91" s="41">
        <f t="shared" si="51"/>
        <v>8.9589960971208882</v>
      </c>
      <c r="Y91" s="35"/>
      <c r="Z91" s="42">
        <f t="shared" si="52"/>
        <v>298.63013698630135</v>
      </c>
      <c r="AA91" s="42">
        <f t="shared" si="53"/>
        <v>1.4351021518039833</v>
      </c>
      <c r="AB91" s="42">
        <f t="shared" si="54"/>
        <v>0.23278472479691958</v>
      </c>
    </row>
    <row r="92" spans="2:28">
      <c r="E92" s="8" t="s">
        <v>11</v>
      </c>
      <c r="F92" s="11" t="s">
        <v>0</v>
      </c>
      <c r="G92" s="8" t="s">
        <v>7</v>
      </c>
      <c r="H92" s="25"/>
      <c r="I92" s="11" t="s">
        <v>48</v>
      </c>
      <c r="J92" s="21">
        <v>2</v>
      </c>
      <c r="K92" s="21">
        <v>2</v>
      </c>
      <c r="L92" s="21">
        <v>0</v>
      </c>
      <c r="M92" s="21">
        <v>0</v>
      </c>
      <c r="N92" s="21">
        <v>5</v>
      </c>
      <c r="O92" s="21">
        <v>5</v>
      </c>
      <c r="P92" s="21">
        <v>6</v>
      </c>
      <c r="Q92" s="21">
        <v>13</v>
      </c>
      <c r="R92" s="21">
        <v>19</v>
      </c>
      <c r="S92" s="21">
        <v>95</v>
      </c>
      <c r="T92" s="39">
        <f t="shared" si="48"/>
        <v>147</v>
      </c>
      <c r="U92" s="21">
        <v>4</v>
      </c>
      <c r="V92" s="40">
        <f t="shared" si="49"/>
        <v>9.0340136054421762</v>
      </c>
      <c r="W92" s="41">
        <f t="shared" si="50"/>
        <v>9.3279883952012401</v>
      </c>
      <c r="X92" s="41">
        <f t="shared" si="51"/>
        <v>8.7400388156831124</v>
      </c>
      <c r="Y92" s="35"/>
      <c r="Z92" s="42">
        <f t="shared" si="52"/>
        <v>482.82993197278904</v>
      </c>
      <c r="AA92" s="42">
        <f t="shared" si="53"/>
        <v>1.8185308159557667</v>
      </c>
      <c r="AB92" s="42">
        <f t="shared" si="54"/>
        <v>0.2939747897590636</v>
      </c>
    </row>
    <row r="93" spans="2:28">
      <c r="E93" s="8" t="s">
        <v>11</v>
      </c>
      <c r="F93" s="11" t="s">
        <v>0</v>
      </c>
      <c r="G93" s="8" t="s">
        <v>7</v>
      </c>
      <c r="H93" s="25"/>
      <c r="I93" s="11" t="s">
        <v>49</v>
      </c>
      <c r="J93" s="21">
        <v>1</v>
      </c>
      <c r="K93" s="21">
        <v>2</v>
      </c>
      <c r="L93" s="21">
        <v>0</v>
      </c>
      <c r="M93" s="21">
        <v>0</v>
      </c>
      <c r="N93" s="21">
        <v>2</v>
      </c>
      <c r="O93" s="21">
        <v>1</v>
      </c>
      <c r="P93" s="21">
        <v>2</v>
      </c>
      <c r="Q93" s="21">
        <v>8</v>
      </c>
      <c r="R93" s="21">
        <v>13</v>
      </c>
      <c r="S93" s="21">
        <v>113</v>
      </c>
      <c r="T93" s="39">
        <f t="shared" si="48"/>
        <v>142</v>
      </c>
      <c r="U93" s="21">
        <v>9</v>
      </c>
      <c r="V93" s="40">
        <f t="shared" si="49"/>
        <v>9.47887323943662</v>
      </c>
      <c r="W93" s="41">
        <f t="shared" si="50"/>
        <v>9.7185615300943837</v>
      </c>
      <c r="X93" s="41">
        <f t="shared" si="51"/>
        <v>9.2391849487788562</v>
      </c>
      <c r="Y93" s="35"/>
      <c r="Z93" s="42">
        <f t="shared" si="52"/>
        <v>299.43661971830983</v>
      </c>
      <c r="AA93" s="42">
        <f t="shared" si="53"/>
        <v>1.4572796470250324</v>
      </c>
      <c r="AB93" s="42">
        <f t="shared" si="54"/>
        <v>0.23968829065776323</v>
      </c>
    </row>
    <row r="94" spans="2:28">
      <c r="E94" s="8" t="s">
        <v>11</v>
      </c>
      <c r="F94" s="11" t="s">
        <v>0</v>
      </c>
      <c r="G94" s="8" t="s">
        <v>7</v>
      </c>
      <c r="H94" s="25"/>
      <c r="I94" s="11" t="s">
        <v>50</v>
      </c>
      <c r="J94" s="21">
        <v>0</v>
      </c>
      <c r="K94" s="21">
        <v>0</v>
      </c>
      <c r="L94" s="21">
        <v>0</v>
      </c>
      <c r="M94" s="21">
        <v>0</v>
      </c>
      <c r="N94" s="21">
        <v>2</v>
      </c>
      <c r="O94" s="21">
        <v>1</v>
      </c>
      <c r="P94" s="21">
        <v>0</v>
      </c>
      <c r="Q94" s="21">
        <v>4</v>
      </c>
      <c r="R94" s="21">
        <v>15</v>
      </c>
      <c r="S94" s="21">
        <v>123</v>
      </c>
      <c r="T94" s="39">
        <f t="shared" si="48"/>
        <v>145</v>
      </c>
      <c r="U94" s="21">
        <v>6</v>
      </c>
      <c r="V94" s="40">
        <f t="shared" si="49"/>
        <v>9.7448275862068972</v>
      </c>
      <c r="W94" s="41">
        <f t="shared" si="50"/>
        <v>9.8717482397197394</v>
      </c>
      <c r="X94" s="41">
        <f t="shared" si="51"/>
        <v>9.6179069326940549</v>
      </c>
      <c r="Y94" s="35"/>
      <c r="Z94" s="42">
        <f t="shared" si="52"/>
        <v>87.558620689655157</v>
      </c>
      <c r="AA94" s="42">
        <f t="shared" si="53"/>
        <v>0.77977302916393187</v>
      </c>
      <c r="AB94" s="42">
        <f t="shared" si="54"/>
        <v>0.12692065351284146</v>
      </c>
    </row>
    <row r="95" spans="2:28">
      <c r="E95" s="8" t="s">
        <v>11</v>
      </c>
      <c r="F95" s="11" t="s">
        <v>0</v>
      </c>
      <c r="G95" s="8" t="s">
        <v>7</v>
      </c>
      <c r="H95" s="25"/>
      <c r="I95" s="11" t="s">
        <v>30</v>
      </c>
      <c r="J95" s="21">
        <v>2</v>
      </c>
      <c r="K95" s="21">
        <v>0</v>
      </c>
      <c r="L95" s="21">
        <v>0</v>
      </c>
      <c r="M95" s="21">
        <v>2</v>
      </c>
      <c r="N95" s="21">
        <v>2</v>
      </c>
      <c r="O95" s="21">
        <v>2</v>
      </c>
      <c r="P95" s="21">
        <v>3</v>
      </c>
      <c r="Q95" s="21">
        <v>9</v>
      </c>
      <c r="R95" s="21">
        <v>16</v>
      </c>
      <c r="S95" s="21">
        <v>91</v>
      </c>
      <c r="T95" s="39">
        <f t="shared" si="48"/>
        <v>127</v>
      </c>
      <c r="U95" s="21">
        <v>24</v>
      </c>
      <c r="V95" s="40">
        <f t="shared" si="49"/>
        <v>9.2834645669291334</v>
      </c>
      <c r="W95" s="41">
        <f t="shared" si="50"/>
        <v>9.5648380540821112</v>
      </c>
      <c r="X95" s="41">
        <f t="shared" si="51"/>
        <v>9.0020910797761555</v>
      </c>
      <c r="Y95" s="35"/>
      <c r="Z95" s="42">
        <f t="shared" si="52"/>
        <v>329.79527559055117</v>
      </c>
      <c r="AA95" s="42">
        <f t="shared" si="53"/>
        <v>1.6178451168598407</v>
      </c>
      <c r="AB95" s="42">
        <f t="shared" si="54"/>
        <v>0.28137348715297733</v>
      </c>
    </row>
    <row r="96" spans="2:28">
      <c r="E96" s="8" t="s">
        <v>11</v>
      </c>
      <c r="F96" s="11" t="s">
        <v>0</v>
      </c>
      <c r="G96" s="8" t="s">
        <v>7</v>
      </c>
      <c r="H96" s="25"/>
      <c r="I96" s="11" t="s">
        <v>51</v>
      </c>
      <c r="J96" s="21">
        <v>5</v>
      </c>
      <c r="K96" s="21">
        <v>0</v>
      </c>
      <c r="L96" s="21">
        <v>0</v>
      </c>
      <c r="M96" s="21">
        <v>0</v>
      </c>
      <c r="N96" s="21">
        <v>0</v>
      </c>
      <c r="O96" s="21">
        <v>3</v>
      </c>
      <c r="P96" s="21">
        <v>5</v>
      </c>
      <c r="Q96" s="21">
        <v>11</v>
      </c>
      <c r="R96" s="21">
        <v>19</v>
      </c>
      <c r="S96" s="21">
        <v>103</v>
      </c>
      <c r="T96" s="39">
        <f t="shared" si="48"/>
        <v>146</v>
      </c>
      <c r="U96" s="21">
        <v>5</v>
      </c>
      <c r="V96" s="40">
        <f t="shared" si="49"/>
        <v>9.2260273972602747</v>
      </c>
      <c r="W96" s="41">
        <f t="shared" si="50"/>
        <v>9.5191616032468591</v>
      </c>
      <c r="X96" s="41">
        <f t="shared" si="51"/>
        <v>8.9328931912736902</v>
      </c>
      <c r="Y96" s="35"/>
      <c r="Z96" s="42">
        <f t="shared" si="52"/>
        <v>473.54109589041093</v>
      </c>
      <c r="AA96" s="42">
        <f t="shared" si="53"/>
        <v>1.8071526391849635</v>
      </c>
      <c r="AB96" s="42">
        <f t="shared" si="54"/>
        <v>0.29313420598658396</v>
      </c>
    </row>
    <row r="97" spans="2:28">
      <c r="E97" s="8" t="s">
        <v>11</v>
      </c>
      <c r="F97" s="8" t="s">
        <v>0</v>
      </c>
      <c r="G97" s="8" t="s">
        <v>7</v>
      </c>
      <c r="H97" s="25"/>
      <c r="I97" s="11" t="s">
        <v>32</v>
      </c>
      <c r="J97" s="21">
        <v>1</v>
      </c>
      <c r="K97" s="21">
        <v>0</v>
      </c>
      <c r="L97" s="21">
        <v>0</v>
      </c>
      <c r="M97" s="21">
        <v>1</v>
      </c>
      <c r="N97" s="21">
        <v>4</v>
      </c>
      <c r="O97" s="21">
        <v>3</v>
      </c>
      <c r="P97" s="21">
        <v>4</v>
      </c>
      <c r="Q97" s="21">
        <v>16</v>
      </c>
      <c r="R97" s="21">
        <v>17</v>
      </c>
      <c r="S97" s="21">
        <v>100</v>
      </c>
      <c r="T97" s="39">
        <f t="shared" si="48"/>
        <v>146</v>
      </c>
      <c r="U97" s="21">
        <v>5</v>
      </c>
      <c r="V97" s="40">
        <f t="shared" si="49"/>
        <v>9.2602739726027394</v>
      </c>
      <c r="W97" s="41">
        <f t="shared" si="50"/>
        <v>9.494410901242313</v>
      </c>
      <c r="X97" s="41">
        <f t="shared" si="51"/>
        <v>9.0261370439631659</v>
      </c>
      <c r="Y97" s="35"/>
      <c r="Z97" s="42">
        <f t="shared" si="52"/>
        <v>302.10958904109589</v>
      </c>
      <c r="AA97" s="42">
        <f t="shared" si="53"/>
        <v>1.4434383974316229</v>
      </c>
      <c r="AB97" s="42">
        <f t="shared" si="54"/>
        <v>0.23413692863957308</v>
      </c>
    </row>
    <row r="100" spans="2:28" s="15" customFormat="1" ht="18">
      <c r="B100" s="16" t="s">
        <v>8</v>
      </c>
    </row>
  </sheetData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Only_x000D_&amp;1#&amp;"Aptos"&amp;10&amp;K000000 Security Classification: Internal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ignoredErrors>
    <ignoredError sqref="V42:AB43 W38:AB38 V39:AB39 V16:AB37 V46:AB98 V41:AB4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>
  <element uid="id_classification_nonbusiness" value=""/>
  <element uid="eaadb568-f939-47e9-ab90-f00bdd47735e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TaxCatchAll xmlns="d66eba0d-a2b9-4833-9603-ab5d8f45883c" xsi:nil="true"/>
    <PublicationRequestID xmlns="3ffacce4-957f-4f0a-910f-9efe2ecf512c">2993</PublicationRequestID>
    <DocumentTitle xmlns="3ffacce4-957f-4f0a-910f-9efe2ecf512c">Gas Distribution RRP v1.20</DocumentTitle>
    <DocumentRank xmlns="3ffacce4-957f-4f0a-910f-9efe2ecf512c">Main</DocumentRank>
  </documentManagement>
</p:properties>
</file>

<file path=customXml/itemProps1.xml><?xml version="1.0" encoding="utf-8"?>
<ds:datastoreItem xmlns:ds="http://schemas.openxmlformats.org/officeDocument/2006/customXml" ds:itemID="{372CE5FB-CBF8-4D73-AC0E-3686A03429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4CADA2-21F1-46F0-8C0B-0A457DC109B5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44B24BC5-3B64-490A-9694-DC05017C3F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facce4-957f-4f0a-910f-9efe2ecf512c"/>
    <ds:schemaRef ds:uri="d66eba0d-a2b9-4833-9603-ab5d8f458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241F692-1162-4601-86FD-B9FF3A8C603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ffacce4-957f-4f0a-910f-9efe2ecf512c"/>
    <ds:schemaRef ds:uri="d66eba0d-a2b9-4833-9603-ab5d8f45883c"/>
  </ds:schemaRefs>
</ds:datastoreItem>
</file>

<file path=docMetadata/LabelInfo.xml><?xml version="1.0" encoding="utf-8"?>
<clbl:labelList xmlns:clbl="http://schemas.microsoft.com/office/2020/mipLabelMetadata">
  <clbl:label id="{3424dd75-cee5-40a5-a64a-07948d5aad6f}" enabled="1" method="Privileged" siteId="{2cd3b1ff-8e30-4ec8-8ee9-c267371956d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CustomerSatisfaction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RIIO-GD2 Gas Distribution Reporting Template Version 1.19</dc:title>
  <dc:subject/>
  <dc:creator>Emily Sprake</dc:creator>
  <cp:keywords/>
  <dc:description/>
  <cp:lastModifiedBy>James Sharrem</cp:lastModifiedBy>
  <cp:revision/>
  <dcterms:created xsi:type="dcterms:W3CDTF">2020-09-24T10:50:45Z</dcterms:created>
  <dcterms:modified xsi:type="dcterms:W3CDTF">2026-06-09T09:56:08Z</dcterms:modified>
  <cp:category/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0x010100D7C6947C0F765F428416B2828D309B65</vt:lpwstr>
  </property>
  <property fmtid="{D5CDD505-2E9C-101B-9397-08002B2CF9AE}" pid="3" name="BJSCc5a055b0-1bed-4579_x">
    <vt:lpwstr/>
  </property>
  <property fmtid="{D5CDD505-2E9C-101B-9397-08002B2CF9AE}" pid="4" name="BJSCdd9eba61-d6b9-469b_x">
    <vt:lpwstr>Internal Only</vt:lpwstr>
  </property>
  <property fmtid="{D5CDD505-2E9C-101B-9397-08002B2CF9AE}" pid="5" name="BJSCSummaryMarking">
    <vt:lpwstr>OFFICIAL Internal Only</vt:lpwstr>
  </property>
  <property fmtid="{D5CDD505-2E9C-101B-9397-08002B2CF9AE}" pid="6" name="BJSCInternalLabel">
    <vt:lpwstr>&lt;?xml version="1.0" encoding="us-ascii"?&gt;&lt;sisl xmlns:xsi="http://www.w3.org/2001/XMLSchema-instance" xmlns:xsd="http://www.w3.org/2001/XMLSchema" sislVersion="0" policy="973096ae-7329-4b3b-9368-47aeba6959e1" xmlns="http://www.boldonjames.com/2008/01/sie/internal/label"&gt;&lt;element uid="id_classification_nonbusiness" value="" /&gt;&lt;element uid="eaadb568-f939-47e9-ab90-f00bdd47735e" value="" /&gt;&lt;/sisl&gt;</vt:lpwstr>
  </property>
  <property fmtid="{D5CDD505-2E9C-101B-9397-08002B2CF9AE}" pid="7" name="docIndexRef">
    <vt:lpwstr>685315a5-0195-441f-8479-3eaf91060405</vt:lpwstr>
  </property>
  <property fmtid="{D5CDD505-2E9C-101B-9397-08002B2CF9AE}" pid="8" name="bjSaver">
    <vt:lpwstr>nbPXGlehV1PdSIBeElNa4i6LaRy8ySnh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policy="973096ae-7329-4b3b-9368-47aeba6959e1" origin="userSelected" xmlns="http://www.boldonj</vt:lpwstr>
  </property>
  <property fmtid="{D5CDD505-2E9C-101B-9397-08002B2CF9AE}" pid="11" name="bjDocumentLabelXML-0">
    <vt:lpwstr>ames.com/2008/01/sie/internal/label"&gt;&lt;element uid="id_classification_nonbusiness" value="" /&gt;&lt;element uid="eaadb568-f939-47e9-ab90-f00bdd47735e" value="" /&gt;&lt;/sisl&gt;</vt:lpwstr>
  </property>
  <property fmtid="{D5CDD505-2E9C-101B-9397-08002B2CF9AE}" pid="12" name="bjDocumentSecurityLabel">
    <vt:lpwstr>OFFICIAL Internal Only</vt:lpwstr>
  </property>
  <property fmtid="{D5CDD505-2E9C-101B-9397-08002B2CF9AE}" pid="13" name="bjCentreHeaderLabel-first">
    <vt:lpwstr>&amp;"Verdana,Regular"&amp;10&amp;K000000Internal Only</vt:lpwstr>
  </property>
  <property fmtid="{D5CDD505-2E9C-101B-9397-08002B2CF9AE}" pid="14" name="bjCentreFooterLabel-first">
    <vt:lpwstr>&amp;"Verdana,Regular"&amp;10&amp;K000000Internal Only</vt:lpwstr>
  </property>
  <property fmtid="{D5CDD505-2E9C-101B-9397-08002B2CF9AE}" pid="15" name="bjCentreHeaderLabel-even">
    <vt:lpwstr>&amp;"Verdana,Regular"&amp;10&amp;K000000Internal Only</vt:lpwstr>
  </property>
  <property fmtid="{D5CDD505-2E9C-101B-9397-08002B2CF9AE}" pid="16" name="bjCentreFooterLabel-even">
    <vt:lpwstr>&amp;"Verdana,Regular"&amp;10&amp;K000000Internal Only</vt:lpwstr>
  </property>
  <property fmtid="{D5CDD505-2E9C-101B-9397-08002B2CF9AE}" pid="17" name="bjCentreHeaderLabel">
    <vt:lpwstr>&amp;"Verdana,Regular"&amp;10&amp;K000000Internal Only</vt:lpwstr>
  </property>
  <property fmtid="{D5CDD505-2E9C-101B-9397-08002B2CF9AE}" pid="18" name="bjCentreFooterLabel">
    <vt:lpwstr>&amp;"Verdana,Regular"&amp;10&amp;K000000Internal Only</vt:lpwstr>
  </property>
  <property fmtid="{D5CDD505-2E9C-101B-9397-08002B2CF9AE}" pid="19" name="MediaServiceImageTags">
    <vt:lpwstr/>
  </property>
  <property fmtid="{D5CDD505-2E9C-101B-9397-08002B2CF9AE}" pid="20" name="MSIP_Label_5aee3434-f7af-4edb-a29e-2a21d151ac0d_ActionId">
    <vt:lpwstr>f4e32a4b-2885-4826-8b88-a5ddd0f4d936</vt:lpwstr>
  </property>
  <property fmtid="{D5CDD505-2E9C-101B-9397-08002B2CF9AE}" pid="21" name="MSIP_Label_5aee3434-f7af-4edb-a29e-2a21d151ac0d_Name">
    <vt:lpwstr>OFFICIAL \ OFFICIAL</vt:lpwstr>
  </property>
  <property fmtid="{D5CDD505-2E9C-101B-9397-08002B2CF9AE}" pid="22" name="MSIP_Label_5aee3434-f7af-4edb-a29e-2a21d151ac0d_SetDate">
    <vt:lpwstr>2026-02-11T17:43:56Z</vt:lpwstr>
  </property>
  <property fmtid="{D5CDD505-2E9C-101B-9397-08002B2CF9AE}" pid="23" name="MSIP_Label_5aee3434-f7af-4edb-a29e-2a21d151ac0d_SiteId">
    <vt:lpwstr>185562ad-39bc-4840-8e40-be6216340c52</vt:lpwstr>
  </property>
  <property fmtid="{D5CDD505-2E9C-101B-9397-08002B2CF9AE}" pid="24" name="MSIP_Label_5aee3434-f7af-4edb-a29e-2a21d151ac0d_Enabled">
    <vt:lpwstr>True</vt:lpwstr>
  </property>
  <property fmtid="{D5CDD505-2E9C-101B-9397-08002B2CF9AE}" pid="25" name="Comparison_11.04 Other_V&amp;CMA 90RowInsertions3">
    <vt:lpwstr/>
  </property>
  <property fmtid="{D5CDD505-2E9C-101B-9397-08002B2CF9AE}" pid="26" name="Comparison_11.04 Other_V&amp;CMA 90ColumnInsertions4">
    <vt:lpwstr/>
  </property>
  <property fmtid="{D5CDD505-2E9C-101B-9397-08002B2CF9AE}" pid="27" name="Comparison_11.04 Other_V&amp;CMA 90CellChanges2_1">
    <vt:lpwstr>vRIAAB+LCAAAAAAABAAd18uOJLcRBdAfKkBTr6yqZQuUaNOm+aZG+pb+eJ+cxckFAxj0HZARUffP43b//rpevm6Xr/vl6/Hb9cf7+Xw/nt8/n79dj9frdbs+v8Nx+eO4/Hlc4nH513H593FJx+U/x+W/xyUfl/8dl3Jc6nFpx6Ufl3Fc5nFZx2Ufl7+Oy8/j8vdx+ee4fH3x+3EJ1x+XP4gkMoW/+Em4XtWv6lf1q/pV/ap+Vb+q39Rv6jf1m/p</vt:lpwstr>
  </property>
  <property fmtid="{D5CDD505-2E9C-101B-9397-08002B2CF9AE}" pid="28" name="Comparison_11.04 Other_V&amp;CMA 90CellChanges2_2">
    <vt:lpwstr>N/aZ+U/OXEklkCl/nYbi+FF+KL8WX4kvxdRZfim/Ft+Jb8a34VnyfxbfiR/Gj+FH8KH4UP2fxcwk3eYgkMoVwk4NIIlMIN38/kUSmEG5353fnd+d353fnd+cP5w/nD+cP5w/nD+dP50/nT+dP50/nT+f+D4gkMoVwE59IIlMIN8mJJDKFcBOaSCJTCHd5iSQyhXCXl0giUwh3eYkkMoVwl5dIIlMId3mJJDKFcJeXSCJTCHd5iSQyhXCXl0giUw</vt:lpwstr>
  </property>
  <property fmtid="{D5CDD505-2E9C-101B-9397-08002B2CF9AE}" pid="29" name="Comparison_11.04 Other_V&amp;CMA 90CellChanges2_3">
    <vt:lpwstr>h3eYkkMoVwl5dIIlMID3mJJDKF8JCXSCJTCA95iSQyhfCQl0giUwgPeYkkMoXwkJdIIlMID3mJJDKF8JCXSCJTCA95iSQyhfCQl0giUwhPeYkkMoXwlJdIIlMIT3mJJDKF8JSXSCJTCE95iSQyhfCUl0giUwhPeYkkMoXwlJdIIlMIT3mJJDKF8JSXSCJTCIe8RBKZQjjkJZLIFMIhL5FEphAOeYkkMoVwyEskkSmEQ14iiUwhHGe3PXvt2WbPD</vt:lpwstr>
  </property>
  <property fmtid="{D5CDD505-2E9C-101B-9397-08002B2CF9AE}" pid="30" name="Comparison_11.04 Other_V&amp;CMA 90CellChanges2_4">
    <vt:lpwstr>nv2V3kPeYkkMoVwyEskkSmEQ14iiUwhvOQlksgUwkteIolMIbzkJZLIFMJLXiKJTCG85CWSyBTCS14iiUwhvOQlksgUwkteIolMIbzkJZLIFMJLXiKJTCG85SWSyBTCW14iiUwhvOUlksgUwlteIolMIbzlJZLIFMJbXiKJTCG85SWSyBTCW14iiUwhvOUlksgUwlteIolMIXzkJZLIFMJHXiKJTCF85CWSyBTCR14iiUwhfOQlksgUwkdeIolM</vt:lpwstr>
  </property>
  <property fmtid="{D5CDD505-2E9C-101B-9397-08002B2CF9AE}" pid="31" name="Comparison_11.04 Other_V&amp;CMA 90CellChanges2_5">
    <vt:lpwstr>IXzkJZLIFMJHXiKJTCF85CWSyBTCR14iiUzBPvFrofi1UfxaKX7tFL+Wih/2mc/tetzf37+/L79fH/y4nYvNcf/8eHz/bd/4h6+v86N2+duG8Q9OrufJ1cnNye08uZ0nt0uzTHSavaHTrAidZhvoNNO/00z7TjPdO8007zTTu9NM604znTvNNO4007fTTNtOM107zTTtNNOz00zLTjMdO8007DTTr9NMu04z3TrNNOs006vTTKtOM506zTTqNNO</vt:lpwstr>
  </property>
  <property fmtid="{D5CDD505-2E9C-101B-9397-08002B2CF9AE}" pid="32" name="Comparison_11.04 Other_V&amp;CMA 90CellChanges2_6">
    <vt:lpwstr>n00ybTjNdOs006TTTo9NMi04zHTrNNOg03b/TdPtO0907TTfvNN2703TrTtOdO0037jTdt9N0207TXTtNN+003bPTdMtOO87F89w//Xs03a/TdLtO0906TTfrNN2r03SrTtOdOk036jTdp9N0m07TXTpNN+mvc+1zrb/OO/11XuCv87Z+nVfz649fV+55PG+vz+v759VV+/HjfVwf9+/qwgwmi011eQaTxaa6SIPJYlNdqsFksaku2GCy2FSXbT</vt:lpwstr>
  </property>
  <property fmtid="{D5CDD505-2E9C-101B-9397-08002B2CF9AE}" pid="33" name="Comparison_11.04 Other_V&amp;CMA 90CellChanges2_7">
    <vt:lpwstr>BZbKqLN5gsNtUlHEwWm+pCDiaLTXU5B5PFprqog8liU13awWSxqS7wYLLYVJd5MFlsqos9mCw21SUfTBab6sIPJotNdfkHk8WmegiDyWJTPYrBZLGpHshgsthUj2UwWWyqhzOYLDbVIxpMFpvqQQ0mi031uAaTxaZ6aIPJYlM9usFksake4GCy2FSPcTBZbKqHOZgsNtUjHUwWm+rBDiaLTfV4B5PFpnrIg8liUz3qwWSxqR74YLLYVI99MFlsq</vt:lpwstr>
  </property>
  <property fmtid="{D5CDD505-2E9C-101B-9397-08002B2CF9AE}" pid="34" name="Comparison_11.04 Other_V&amp;CMA 90CellChanges2_8">
    <vt:lpwstr>oc/mCw2VRMYTBabqiEMJotN1RwGk8WmahSDyWJTNY3BZLGpGshgsthUzWQwWWyqxjKYLDZVkxlMFpuq4Qwmi03VfAaTxaYe50/g8zfw+SP4/BV8/jaWg8liUzWowWSxqZrVYLLYVI1rMFlsqiY2mCw2VUMbTBabqrkNJotN1egGk8WmanqDyWJTNcDBZLGpmuFgsthUjXEwWWyqJjmYLDbVytXoDCaLTbV2NTqDyWJTrV6NzmCy2FTrV6MzmCw2</vt:lpwstr>
  </property>
  <property fmtid="{D5CDD505-2E9C-101B-9397-08002B2CF9AE}" pid="35" name="Comparison_11.04 Other_V&amp;CMA 90CellChanges2_9">
    <vt:lpwstr>1QrW6Awmi021hjU6g8liU61ijc5gsthU61ijM5gsNtVK1ugMJotNtZY1OoPJYlOtZo3OYLLYVOtZozOYLDbVitboDCaLTbWmNTqDyWJTrWqNzmCy2FRzrdEZTBabatw1OoPJYlNNwUZnMFlsquHY6Awmi001MxudwWSxqecK185PPz/j/Mzzs87P9vk/DxwHY70SAAA=</vt:lpwstr>
  </property>
  <property fmtid="{D5CDD505-2E9C-101B-9397-08002B2CF9AE}" pid="36" name="Comparison_11.04 Other_V&amp;CMA 90RowInsertions7">
    <vt:lpwstr/>
  </property>
  <property fmtid="{D5CDD505-2E9C-101B-9397-08002B2CF9AE}" pid="37" name="Comparison_11.04 Other_V&amp;CMA 90ColumnInsertions8">
    <vt:lpwstr/>
  </property>
  <property fmtid="{D5CDD505-2E9C-101B-9397-08002B2CF9AE}" pid="38" name="lcf76f155ced4ddcb4097134ff3c332f">
    <vt:lpwstr/>
  </property>
  <property fmtid="{D5CDD505-2E9C-101B-9397-08002B2CF9AE}" pid="39" name="TaxCatchAll">
    <vt:lpwstr/>
  </property>
  <property fmtid="{D5CDD505-2E9C-101B-9397-08002B2CF9AE}" pid="40" name="::">
    <vt:lpwstr>-Main Document</vt:lpwstr>
  </property>
  <property fmtid="{D5CDD505-2E9C-101B-9397-08002B2CF9AE}" pid="41" name="MSIP_Label_5aee3434-f7af-4edb-a29e-2a21d151ac0d_Removed">
    <vt:lpwstr>False</vt:lpwstr>
  </property>
  <property fmtid="{D5CDD505-2E9C-101B-9397-08002B2CF9AE}" pid="42" name="MSIP_Label_5aee3434-f7af-4edb-a29e-2a21d151ac0d_Parent">
    <vt:lpwstr>acdfbfa3-2366-4392-8937-a633d5fe74a6</vt:lpwstr>
  </property>
  <property fmtid="{D5CDD505-2E9C-101B-9397-08002B2CF9AE}" pid="43" name="MSIP_Label_5aee3434-f7af-4edb-a29e-2a21d151ac0d_Extended_MSFT_Method">
    <vt:lpwstr>Standard</vt:lpwstr>
  </property>
  <property fmtid="{D5CDD505-2E9C-101B-9397-08002B2CF9AE}" pid="44" name="MSIP_Label_acdfbfa3-2366-4392-8937-a633d5fe74a6_Enabled">
    <vt:lpwstr>True</vt:lpwstr>
  </property>
  <property fmtid="{D5CDD505-2E9C-101B-9397-08002B2CF9AE}" pid="45" name="MSIP_Label_acdfbfa3-2366-4392-8937-a633d5fe74a6_SiteId">
    <vt:lpwstr>185562ad-39bc-4840-8e40-be6216340c52</vt:lpwstr>
  </property>
  <property fmtid="{D5CDD505-2E9C-101B-9397-08002B2CF9AE}" pid="46" name="MSIP_Label_acdfbfa3-2366-4392-8937-a633d5fe74a6_SetDate">
    <vt:lpwstr>2026-02-11T17:43:56Z</vt:lpwstr>
  </property>
  <property fmtid="{D5CDD505-2E9C-101B-9397-08002B2CF9AE}" pid="47" name="MSIP_Label_acdfbfa3-2366-4392-8937-a633d5fe74a6_Name">
    <vt:lpwstr>OFFICIAL</vt:lpwstr>
  </property>
  <property fmtid="{D5CDD505-2E9C-101B-9397-08002B2CF9AE}" pid="48" name="MSIP_Label_acdfbfa3-2366-4392-8937-a633d5fe74a6_ActionId">
    <vt:lpwstr>d99a088d-1bed-4430-862d-37d06a2f3fde</vt:lpwstr>
  </property>
  <property fmtid="{D5CDD505-2E9C-101B-9397-08002B2CF9AE}" pid="49" name="MSIP_Label_acdfbfa3-2366-4392-8937-a633d5fe74a6_Extended_MSFT_Method">
    <vt:lpwstr>Standard</vt:lpwstr>
  </property>
  <property fmtid="{D5CDD505-2E9C-101B-9397-08002B2CF9AE}" pid="50" name="Sensitivity">
    <vt:lpwstr>OFFICIAL \ OFFICIAL OFFICIAL</vt:lpwstr>
  </property>
</Properties>
</file>